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<sst xmlns="http://schemas.openxmlformats.org/spreadsheetml/2006/main" count="543" uniqueCount="132">
  <si>
    <t>区　　名</t>
  </si>
  <si>
    <t>整理番号</t>
  </si>
  <si>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</si>
  <si>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</si>
  <si>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</si>
  <si>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</si>
  <si>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</si>
  <si>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</si>
  <si>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</si>
  <si>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</si>
  <si>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灯</t>
  </si>
  <si>
    <t>町の防災組織活動費補助金</t>
  </si>
  <si>
    <t>広報配布謝金</t>
  </si>
  <si>
    <t>（広報よこはま</t>
  </si>
  <si>
    <t>＋県のたより</t>
  </si>
  <si>
    <t>配布部数</t>
  </si>
  <si>
    <t>議会だより</t>
  </si>
  <si>
    <t>円×配布部数</t>
  </si>
  <si>
    <t>回</t>
  </si>
  <si>
    <t>事業収入</t>
  </si>
  <si>
    <t>寄付金、祝金等</t>
  </si>
  <si>
    <t>6
　　その他</t>
  </si>
  <si>
    <t>会館使用料</t>
  </si>
  <si>
    <t>前年度からの繰入金</t>
  </si>
  <si>
    <t>収入合計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</si>
  <si>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</si>
  <si>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</si>
  <si>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</si>
  <si>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</si>
  <si>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</si>
  <si>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</si>
  <si>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</si>
  <si>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</si>
  <si>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</si>
  <si>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</si>
  <si>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</si>
  <si>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</si>
  <si>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</si>
  <si>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</si>
  <si>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</si>
  <si>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</si>
  <si>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</si>
  <si>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</si>
  <si>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</t>
  </si>
  <si>
    <t>×</t>
  </si>
  <si>
    <t>×</t>
  </si>
  <si>
    <t>）</t>
  </si>
  <si>
    <t>×</t>
  </si>
  <si>
    <t>＝</t>
  </si>
  <si>
    <t>（</t>
  </si>
  <si>
    <t>×</t>
  </si>
  <si>
    <t>＝</t>
  </si>
  <si>
    <t>その他</t>
  </si>
  <si>
    <t>そ　　の　　他</t>
  </si>
  <si>
    <t>会館建設・修繕積立金</t>
  </si>
  <si>
    <t>自治会町内会　　</t>
  </si>
  <si>
    <t>か月</t>
  </si>
  <si>
    <t>団体交付金・謝金</t>
  </si>
  <si>
    <t>利息・その他雑入</t>
  </si>
  <si>
    <t>補助事業費</t>
  </si>
  <si>
    <t>町の防災組織活動費</t>
  </si>
  <si>
    <t>補助事業費　小計　④</t>
  </si>
  <si>
    <t>その他　小計　⑤</t>
  </si>
  <si>
    <t>慶弔費</t>
  </si>
  <si>
    <t>懇親会費</t>
  </si>
  <si>
    <t>決算額</t>
  </si>
  <si>
    <t>補助対象経費①＋②＝③</t>
  </si>
  <si>
    <t>区役所から交付を受けた地域活動推進費</t>
  </si>
  <si>
    <t>支出合計
（③＋④＋⑤＋⑥）</t>
  </si>
  <si>
    <t>次年度への繰越金　⑥</t>
  </si>
  <si>
    <t>交際費</t>
  </si>
  <si>
    <r>
      <t>　　</t>
    </r>
    <r>
      <rPr>
        <sz val="10"/>
        <rFont val="ＭＳ Ｐ明朝"/>
        <family val="1"/>
      </rPr>
      <t>参考
　　　補助対象経費×1/3（1円未満切り捨て）＝</t>
    </r>
  </si>
  <si>
    <t>会館建設・修繕積立金</t>
  </si>
  <si>
    <t>選挙公報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</si>
  <si>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</si>
  <si>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</si>
  <si>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</si>
  <si>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</si>
  <si>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</si>
  <si>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</si>
  <si>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</si>
  <si>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</si>
  <si>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</si>
  <si>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</si>
  <si>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区役所から交付を受けた地域活動推進費</t>
  </si>
  <si>
    <t>＝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</si>
  <si>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</si>
  <si>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</si>
  <si>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</si>
  <si>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</si>
  <si>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</si>
  <si>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</si>
  <si>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</si>
  <si>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</si>
  <si>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</si>
  <si>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</si>
  <si>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</si>
  <si>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</si>
  <si>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</si>
  <si>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</si>
  <si>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</si>
  <si>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</si>
  <si>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</si>
  <si>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</si>
  <si>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</si>
  <si>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</si>
  <si>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</si>
  <si>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</si>
  <si>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</si>
  <si>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</si>
  <si>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</si>
  <si>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防災訓練開催費</t>
  </si>
  <si>
    <t>防災資機材購入</t>
  </si>
  <si>
    <t>会館建設・修繕積立金</t>
  </si>
  <si>
    <t>新年会</t>
  </si>
  <si>
    <t>寄付金・募金</t>
  </si>
  <si>
    <t>共同募金</t>
  </si>
  <si>
    <t>歳末たすけあい募金</t>
  </si>
  <si>
    <t>日本赤十字社社資</t>
  </si>
  <si>
    <t>給食・配食サービス</t>
  </si>
  <si>
    <t>（内訳：会費会員　　　世帯、会費免除会員　　　世帯）</t>
  </si>
  <si>
    <t>（内訳：会費会員422世帯、会費免除会員4世帯）</t>
  </si>
  <si>
    <t>賀詞交換会</t>
  </si>
  <si>
    <t>防犯灯新規整備費</t>
  </si>
  <si>
    <t>平成29年度 収支決算書</t>
  </si>
  <si>
    <r>
      <t>○会計年度　　</t>
    </r>
    <r>
      <rPr>
        <b/>
        <sz val="12"/>
        <rFont val="ＭＳ Ｐ明朝"/>
        <family val="1"/>
      </rPr>
      <t>自 平成29年４月１日～至 平成30年３月31日</t>
    </r>
  </si>
  <si>
    <r>
      <t>○会計年度　　</t>
    </r>
    <r>
      <rPr>
        <b/>
        <sz val="12"/>
        <rFont val="ＭＳ Ｐ明朝"/>
        <family val="1"/>
      </rPr>
      <t>自 平成　年　月　日～至 平成　年　月　日</t>
    </r>
  </si>
  <si>
    <t>地域防犯灯維持管理費補助金</t>
  </si>
  <si>
    <t>地域防犯灯</t>
  </si>
  <si>
    <t>地域防犯灯維持管理費</t>
  </si>
  <si>
    <t>地域防犯灯の電気代</t>
  </si>
  <si>
    <t>地域防犯灯の清掃・点検・修繕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</si>
</sst>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8" fillId="0" borderId="10" xfId="48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38" fontId="11" fillId="0" borderId="0" xfId="48" applyFont="1" applyAlignment="1">
      <alignment vertical="center" wrapText="1"/>
    </xf>
    <xf numFmtId="38" fontId="10" fillId="0" borderId="16" xfId="0" applyNumberFormat="1" applyFont="1" applyFill="1" applyBorder="1" applyAlignment="1">
      <alignment horizontal="center" vertical="center" wrapText="1"/>
    </xf>
    <xf numFmtId="177" fontId="0" fillId="0" borderId="17" xfId="48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77" fontId="0" fillId="0" borderId="21" xfId="48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0" fillId="33" borderId="22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 shrinkToFit="1"/>
    </xf>
    <xf numFmtId="0" fontId="10" fillId="33" borderId="25" xfId="0" applyFont="1" applyFill="1" applyBorder="1" applyAlignment="1">
      <alignment vertical="center" shrinkToFit="1"/>
    </xf>
    <xf numFmtId="38" fontId="9" fillId="34" borderId="25" xfId="48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177" fontId="14" fillId="0" borderId="27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8" xfId="48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 shrinkToFit="1"/>
    </xf>
    <xf numFmtId="38" fontId="9" fillId="34" borderId="14" xfId="48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 shrinkToFit="1"/>
    </xf>
    <xf numFmtId="0" fontId="12" fillId="0" borderId="23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vertical="center" shrinkToFit="1"/>
    </xf>
    <xf numFmtId="38" fontId="9" fillId="34" borderId="25" xfId="48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 wrapText="1"/>
    </xf>
    <xf numFmtId="38" fontId="10" fillId="0" borderId="32" xfId="48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33" borderId="17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0" fillId="33" borderId="31" xfId="0" applyFont="1" applyFill="1" applyBorder="1" applyAlignment="1">
      <alignment vertical="center" shrinkToFit="1"/>
    </xf>
    <xf numFmtId="177" fontId="0" fillId="0" borderId="31" xfId="48" applyNumberFormat="1" applyFill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38" fontId="10" fillId="0" borderId="35" xfId="48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177" fontId="0" fillId="0" borderId="29" xfId="48" applyNumberFormat="1" applyFill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177" fontId="0" fillId="0" borderId="37" xfId="48" applyNumberFormat="1" applyFill="1" applyBorder="1" applyAlignment="1">
      <alignment vertical="center"/>
    </xf>
    <xf numFmtId="38" fontId="10" fillId="0" borderId="0" xfId="48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48" applyFont="1" applyAlignment="1">
      <alignment vertical="center" wrapText="1"/>
    </xf>
    <xf numFmtId="38" fontId="10" fillId="0" borderId="34" xfId="48" applyFont="1" applyFill="1" applyBorder="1" applyAlignment="1">
      <alignment vertical="center" wrapText="1"/>
    </xf>
    <xf numFmtId="38" fontId="9" fillId="0" borderId="35" xfId="48" applyFont="1" applyBorder="1" applyAlignment="1">
      <alignment vertical="center" wrapText="1"/>
    </xf>
    <xf numFmtId="177" fontId="14" fillId="0" borderId="38" xfId="48" applyNumberFormat="1" applyFont="1" applyFill="1" applyBorder="1" applyAlignment="1">
      <alignment vertical="center"/>
    </xf>
    <xf numFmtId="38" fontId="16" fillId="0" borderId="39" xfId="48" applyFont="1" applyBorder="1" applyAlignment="1">
      <alignment/>
    </xf>
    <xf numFmtId="38" fontId="10" fillId="0" borderId="32" xfId="48" applyFont="1" applyBorder="1" applyAlignment="1">
      <alignment/>
    </xf>
    <xf numFmtId="0" fontId="12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5" fillId="0" borderId="0" xfId="0" applyFont="1" applyAlignment="1">
      <alignment/>
    </xf>
    <xf numFmtId="0" fontId="10" fillId="0" borderId="14" xfId="0" applyFont="1" applyFill="1" applyBorder="1" applyAlignment="1">
      <alignment vertical="center" shrinkToFit="1"/>
    </xf>
    <xf numFmtId="0" fontId="0" fillId="0" borderId="20" xfId="0" applyBorder="1" applyAlignment="1">
      <alignment vertical="center" wrapText="1"/>
    </xf>
    <xf numFmtId="0" fontId="12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177" fontId="0" fillId="0" borderId="40" xfId="48" applyNumberFormat="1" applyFill="1" applyBorder="1" applyAlignment="1">
      <alignment vertical="center"/>
    </xf>
    <xf numFmtId="178" fontId="0" fillId="0" borderId="41" xfId="0" applyNumberFormat="1" applyBorder="1" applyAlignment="1">
      <alignment horizontal="right" vertical="center"/>
    </xf>
    <xf numFmtId="0" fontId="10" fillId="33" borderId="42" xfId="0" applyFont="1" applyFill="1" applyBorder="1" applyAlignment="1">
      <alignment vertical="center" shrinkToFit="1"/>
    </xf>
    <xf numFmtId="38" fontId="9" fillId="34" borderId="43" xfId="48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0" fontId="10" fillId="33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10" fillId="33" borderId="45" xfId="0" applyFont="1" applyFill="1" applyBorder="1" applyAlignment="1">
      <alignment vertical="center" shrinkToFit="1"/>
    </xf>
    <xf numFmtId="38" fontId="9" fillId="34" borderId="18" xfId="48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0" fillId="33" borderId="18" xfId="0" applyFont="1" applyFill="1" applyBorder="1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177" fontId="0" fillId="0" borderId="46" xfId="48" applyNumberFormat="1" applyFont="1" applyFill="1" applyBorder="1" applyAlignment="1">
      <alignment vertical="center"/>
    </xf>
    <xf numFmtId="0" fontId="10" fillId="33" borderId="47" xfId="0" applyFont="1" applyFill="1" applyBorder="1" applyAlignment="1">
      <alignment vertical="center" shrinkToFit="1"/>
    </xf>
    <xf numFmtId="38" fontId="9" fillId="34" borderId="48" xfId="48" applyFont="1" applyFill="1" applyBorder="1" applyAlignment="1">
      <alignment vertical="center" shrinkToFit="1"/>
    </xf>
    <xf numFmtId="0" fontId="12" fillId="0" borderId="48" xfId="0" applyFont="1" applyBorder="1" applyAlignment="1">
      <alignment horizontal="center" vertical="center"/>
    </xf>
    <xf numFmtId="0" fontId="10" fillId="33" borderId="48" xfId="0" applyFont="1" applyFill="1" applyBorder="1" applyAlignment="1">
      <alignment vertical="center" shrinkToFit="1"/>
    </xf>
    <xf numFmtId="0" fontId="1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7" fontId="0" fillId="0" borderId="50" xfId="48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vertical="center" wrapText="1"/>
    </xf>
    <xf numFmtId="177" fontId="0" fillId="0" borderId="51" xfId="48" applyNumberFormat="1" applyFill="1" applyBorder="1" applyAlignment="1">
      <alignment vertical="center"/>
    </xf>
    <xf numFmtId="0" fontId="10" fillId="33" borderId="52" xfId="0" applyFont="1" applyFill="1" applyBorder="1" applyAlignment="1">
      <alignment vertical="center" shrinkToFit="1"/>
    </xf>
    <xf numFmtId="38" fontId="9" fillId="34" borderId="53" xfId="48" applyFont="1" applyFill="1" applyBorder="1" applyAlignment="1">
      <alignment vertical="center" shrinkToFit="1"/>
    </xf>
    <xf numFmtId="0" fontId="12" fillId="0" borderId="53" xfId="0" applyFont="1" applyBorder="1" applyAlignment="1">
      <alignment horizontal="center" vertical="center" wrapText="1"/>
    </xf>
    <xf numFmtId="0" fontId="10" fillId="33" borderId="53" xfId="0" applyFont="1" applyFill="1" applyBorder="1" applyAlignment="1">
      <alignment vertical="center" shrinkToFit="1"/>
    </xf>
    <xf numFmtId="0" fontId="12" fillId="0" borderId="54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255"/>
    </xf>
    <xf numFmtId="177" fontId="0" fillId="0" borderId="46" xfId="48" applyNumberFormat="1" applyFill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255"/>
    </xf>
    <xf numFmtId="0" fontId="0" fillId="0" borderId="46" xfId="0" applyFill="1" applyBorder="1" applyAlignment="1">
      <alignment vertical="center"/>
    </xf>
    <xf numFmtId="0" fontId="0" fillId="0" borderId="50" xfId="0" applyBorder="1" applyAlignment="1">
      <alignment horizontal="center" vertical="center" textRotation="255"/>
    </xf>
    <xf numFmtId="0" fontId="0" fillId="0" borderId="50" xfId="0" applyFill="1" applyBorder="1" applyAlignment="1">
      <alignment vertical="center"/>
    </xf>
    <xf numFmtId="177" fontId="0" fillId="0" borderId="50" xfId="48" applyNumberFormat="1" applyFill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77" fontId="0" fillId="0" borderId="34" xfId="48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178" fontId="10" fillId="0" borderId="32" xfId="0" applyNumberFormat="1" applyFont="1" applyBorder="1" applyAlignment="1">
      <alignment vertical="center" wrapText="1"/>
    </xf>
    <xf numFmtId="0" fontId="0" fillId="0" borderId="56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38" fontId="9" fillId="34" borderId="22" xfId="48" applyFont="1" applyFill="1" applyBorder="1" applyAlignment="1">
      <alignment vertical="center" shrinkToFit="1"/>
    </xf>
    <xf numFmtId="38" fontId="9" fillId="0" borderId="14" xfId="48" applyFont="1" applyBorder="1" applyAlignment="1">
      <alignment vertical="center" shrinkToFit="1"/>
    </xf>
    <xf numFmtId="38" fontId="9" fillId="0" borderId="15" xfId="48" applyFont="1" applyBorder="1" applyAlignment="1">
      <alignment vertical="center" shrinkToFit="1"/>
    </xf>
    <xf numFmtId="38" fontId="9" fillId="0" borderId="0" xfId="48" applyFont="1" applyFill="1" applyBorder="1" applyAlignment="1">
      <alignment vertical="center" shrinkToFit="1"/>
    </xf>
    <xf numFmtId="0" fontId="9" fillId="34" borderId="14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10" fillId="0" borderId="5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14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8" fontId="9" fillId="0" borderId="18" xfId="48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33" borderId="13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77" fontId="0" fillId="0" borderId="21" xfId="48" applyNumberFormat="1" applyFont="1" applyFill="1" applyBorder="1" applyAlignment="1">
      <alignment vertical="center"/>
    </xf>
    <xf numFmtId="177" fontId="0" fillId="0" borderId="62" xfId="48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38" fontId="9" fillId="34" borderId="14" xfId="48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0" fillId="33" borderId="55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177" fontId="0" fillId="0" borderId="63" xfId="48" applyNumberFormat="1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38" fontId="9" fillId="34" borderId="0" xfId="48" applyFont="1" applyFill="1" applyBorder="1" applyAlignment="1">
      <alignment horizontal="center" vertical="center" shrinkToFit="1"/>
    </xf>
    <xf numFmtId="38" fontId="11" fillId="34" borderId="0" xfId="48" applyFont="1" applyFill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77" fontId="0" fillId="0" borderId="30" xfId="48" applyNumberFormat="1" applyFont="1" applyBorder="1" applyAlignment="1">
      <alignment vertical="center"/>
    </xf>
    <xf numFmtId="177" fontId="0" fillId="0" borderId="29" xfId="48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8" fontId="9" fillId="34" borderId="11" xfId="48" applyFont="1" applyFill="1" applyBorder="1" applyAlignment="1">
      <alignment vertical="center"/>
    </xf>
    <xf numFmtId="0" fontId="9" fillId="34" borderId="68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10" fillId="0" borderId="69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7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10" fillId="0" borderId="73" xfId="0" applyFont="1" applyFill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9" fillId="34" borderId="18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5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76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7" fontId="0" fillId="0" borderId="21" xfId="48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38" fontId="9" fillId="0" borderId="14" xfId="48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38" fontId="9" fillId="34" borderId="25" xfId="48" applyFont="1" applyFill="1" applyBorder="1" applyAlignment="1">
      <alignment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33" borderId="87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vertical="center" shrinkToFit="1"/>
    </xf>
    <xf numFmtId="177" fontId="0" fillId="0" borderId="20" xfId="48" applyNumberFormat="1" applyBorder="1" applyAlignment="1">
      <alignment vertical="center"/>
    </xf>
    <xf numFmtId="177" fontId="0" fillId="0" borderId="88" xfId="48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7" fontId="0" fillId="0" borderId="60" xfId="48" applyNumberFormat="1" applyBorder="1" applyAlignment="1">
      <alignment vertical="center"/>
    </xf>
    <xf numFmtId="177" fontId="0" fillId="0" borderId="61" xfId="48" applyNumberForma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0" fillId="0" borderId="20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77" xfId="0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177" fontId="0" fillId="0" borderId="76" xfId="48" applyNumberFormat="1" applyBorder="1" applyAlignment="1">
      <alignment vertical="center"/>
    </xf>
    <xf numFmtId="0" fontId="0" fillId="0" borderId="76" xfId="0" applyBorder="1" applyAlignment="1">
      <alignment vertical="center" textRotation="255" wrapText="1"/>
    </xf>
    <xf numFmtId="0" fontId="0" fillId="0" borderId="76" xfId="0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8" xfId="0" applyBorder="1" applyAlignment="1">
      <alignment vertical="center" textRotation="255" wrapText="1"/>
    </xf>
    <xf numFmtId="0" fontId="0" fillId="0" borderId="2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0" xfId="0" applyBorder="1" applyAlignment="1">
      <alignment vertical="center" textRotation="255" wrapText="1"/>
    </xf>
    <xf numFmtId="0" fontId="0" fillId="0" borderId="60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8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21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3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>
      <xdr:nvSpPr>
        <xdr:cNvPr id="9" name="AutoShape 19"/>
        <xdr:cNvSpPr>
          <a:spLocks/>
        </xdr:cNvSpPr>
      </xdr:nvSpPr>
      <xdr:spPr>
        <a:xfrm>
          <a:off x="3429000" y="6772275"/>
          <a:ext cx="762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>
      <xdr:nvSpPr>
        <xdr:cNvPr id="10" name="AutoShape 20"/>
        <xdr:cNvSpPr>
          <a:spLocks/>
        </xdr:cNvSpPr>
      </xdr:nvSpPr>
      <xdr:spPr>
        <a:xfrm>
          <a:off x="7096125" y="6772275"/>
          <a:ext cx="762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view="pageBreakPreview" zoomScaleSheetLayoutView="100" zoomScalePageLayoutView="0" workbookViewId="0" topLeftCell="A25">
      <selection activeCell="AI14" sqref="AI14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7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71" t="s">
        <v>0</v>
      </c>
      <c r="R1" s="272"/>
      <c r="S1" s="272"/>
      <c r="T1" s="272"/>
      <c r="U1" s="272"/>
      <c r="V1" s="272"/>
      <c r="W1" s="272"/>
      <c r="X1" s="272" t="s">
        <v>1</v>
      </c>
      <c r="Y1" s="272"/>
      <c r="Z1" s="272"/>
      <c r="AA1" s="272"/>
      <c r="AB1" s="272"/>
      <c r="AC1" s="272"/>
      <c r="AD1" s="273"/>
    </row>
    <row r="2" spans="1:30" ht="30" customHeight="1" thickBot="1">
      <c r="A2" s="1"/>
      <c r="B2" s="2"/>
      <c r="C2" s="3"/>
      <c r="D2" s="4"/>
      <c r="Q2" s="274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</row>
    <row r="3" spans="1:4" ht="24" customHeight="1" thickTop="1">
      <c r="A3" s="5"/>
      <c r="B3" s="1"/>
      <c r="C3" s="3"/>
      <c r="D3" s="4"/>
    </row>
    <row r="4" spans="1:30" ht="22.5" customHeight="1">
      <c r="A4" s="248" t="s">
        <v>124</v>
      </c>
      <c r="B4" s="249"/>
      <c r="C4" s="249"/>
      <c r="D4" s="24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</row>
    <row r="5" spans="1:30" ht="22.5" customHeight="1">
      <c r="A5" s="256" t="s">
        <v>55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</row>
    <row r="6" spans="1:30" ht="22.5" customHeight="1">
      <c r="A6" s="251" t="s">
        <v>126</v>
      </c>
      <c r="B6" s="252"/>
      <c r="C6" s="252"/>
      <c r="D6" s="252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</row>
    <row r="7" spans="1:30" ht="22.5" customHeight="1" thickBot="1">
      <c r="A7" s="253" t="s">
        <v>2</v>
      </c>
      <c r="B7" s="254"/>
      <c r="C7" s="254"/>
      <c r="D7" s="254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</row>
    <row r="8" spans="1:30" s="7" customFormat="1" ht="25.5" customHeight="1" thickBot="1">
      <c r="A8" s="229" t="s">
        <v>3</v>
      </c>
      <c r="B8" s="230"/>
      <c r="C8" s="6" t="s">
        <v>65</v>
      </c>
      <c r="D8" s="245" t="s">
        <v>4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</row>
    <row r="9" spans="1:30" s="12" customFormat="1" ht="19.5" customHeight="1">
      <c r="A9" s="239">
        <v>1</v>
      </c>
      <c r="B9" s="257" t="s">
        <v>5</v>
      </c>
      <c r="C9" s="218">
        <f>D9*I9*O9</f>
        <v>0</v>
      </c>
      <c r="D9" s="232"/>
      <c r="E9" s="233"/>
      <c r="F9" s="233"/>
      <c r="G9" s="8" t="s">
        <v>6</v>
      </c>
      <c r="H9" s="8" t="s">
        <v>44</v>
      </c>
      <c r="I9" s="231"/>
      <c r="J9" s="231"/>
      <c r="K9" s="231"/>
      <c r="L9" s="237" t="s">
        <v>7</v>
      </c>
      <c r="M9" s="238"/>
      <c r="N9" s="8" t="s">
        <v>45</v>
      </c>
      <c r="O9" s="238">
        <v>12</v>
      </c>
      <c r="P9" s="238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200"/>
      <c r="B10" s="203"/>
      <c r="C10" s="219"/>
      <c r="D10" s="187" t="s">
        <v>120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9"/>
    </row>
    <row r="11" spans="1:30" s="12" customFormat="1" ht="16.5" customHeight="1">
      <c r="A11" s="223" t="s">
        <v>8</v>
      </c>
      <c r="B11" s="243" t="s">
        <v>9</v>
      </c>
      <c r="C11" s="218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2" customFormat="1" ht="16.5" customHeight="1">
      <c r="A12" s="224"/>
      <c r="B12" s="244"/>
      <c r="C12" s="219"/>
      <c r="D12" s="169" t="s">
        <v>67</v>
      </c>
      <c r="E12" s="164"/>
      <c r="F12" s="164"/>
      <c r="G12" s="159"/>
      <c r="H12" s="159"/>
      <c r="I12" s="159"/>
      <c r="J12" s="159"/>
      <c r="K12" s="159"/>
      <c r="L12" s="159"/>
      <c r="M12" s="159"/>
      <c r="N12" s="164"/>
      <c r="O12" s="164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16"/>
      <c r="AF12" s="16"/>
      <c r="AG12" s="16"/>
      <c r="AH12" s="17"/>
      <c r="AI12" s="16"/>
    </row>
    <row r="13" spans="1:34" s="12" customFormat="1" ht="16.5" customHeight="1">
      <c r="A13" s="225"/>
      <c r="B13" s="220"/>
      <c r="C13" s="220"/>
      <c r="D13" s="18"/>
      <c r="E13" s="161"/>
      <c r="F13" s="161"/>
      <c r="G13" s="161"/>
      <c r="H13" s="161"/>
      <c r="I13" s="161"/>
      <c r="J13" s="161"/>
      <c r="K13" s="161"/>
      <c r="L13" s="161"/>
      <c r="M13" s="161"/>
      <c r="N13" s="167"/>
      <c r="O13" s="167"/>
      <c r="P13" s="167"/>
      <c r="Q13" s="168"/>
      <c r="R13" s="160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163"/>
      <c r="AH13" s="17"/>
    </row>
    <row r="14" spans="1:35" s="12" customFormat="1" ht="39" customHeight="1">
      <c r="A14" s="225"/>
      <c r="B14" s="171" t="s">
        <v>127</v>
      </c>
      <c r="C14" s="19">
        <f>G14*K14</f>
        <v>0</v>
      </c>
      <c r="D14" s="240" t="s">
        <v>128</v>
      </c>
      <c r="E14" s="241"/>
      <c r="F14" s="241"/>
      <c r="G14" s="242"/>
      <c r="H14" s="242"/>
      <c r="I14" s="20" t="s">
        <v>10</v>
      </c>
      <c r="J14" s="20" t="s">
        <v>44</v>
      </c>
      <c r="K14" s="190">
        <v>2200</v>
      </c>
      <c r="L14" s="191"/>
      <c r="M14" s="191"/>
      <c r="N14" s="20" t="s">
        <v>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H14" s="23"/>
      <c r="AI14" s="24"/>
    </row>
    <row r="15" spans="1:30" s="12" customFormat="1" ht="39" customHeight="1">
      <c r="A15" s="225"/>
      <c r="B15" s="25" t="s">
        <v>11</v>
      </c>
      <c r="C15" s="26">
        <f>D15*I15</f>
        <v>0</v>
      </c>
      <c r="D15" s="240">
        <v>160</v>
      </c>
      <c r="E15" s="265"/>
      <c r="F15" s="265"/>
      <c r="G15" s="108" t="s">
        <v>6</v>
      </c>
      <c r="H15" s="111" t="s">
        <v>44</v>
      </c>
      <c r="I15" s="207"/>
      <c r="J15" s="207"/>
      <c r="K15" s="207"/>
      <c r="L15" s="192" t="s">
        <v>7</v>
      </c>
      <c r="M15" s="192"/>
      <c r="N15" s="110"/>
      <c r="O15" s="108"/>
      <c r="P15" s="108"/>
      <c r="Q15" s="108"/>
      <c r="R15" s="263"/>
      <c r="S15" s="263"/>
      <c r="T15" s="263"/>
      <c r="U15" s="30"/>
      <c r="V15" s="264"/>
      <c r="W15" s="264"/>
      <c r="X15" s="264"/>
      <c r="Y15" s="264"/>
      <c r="Z15" s="264"/>
      <c r="AA15" s="263"/>
      <c r="AB15" s="263"/>
      <c r="AC15" s="263"/>
      <c r="AD15" s="31"/>
    </row>
    <row r="16" spans="1:30" s="12" customFormat="1" ht="19.5" customHeight="1">
      <c r="A16" s="225"/>
      <c r="B16" s="211"/>
      <c r="C16" s="204">
        <f>IF(I16+I17+R16+R17+AA16+AA17=0,"",I16+I17+R16+R17+AA16+AA17)</f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5"/>
    </row>
    <row r="17" spans="1:30" s="12" customFormat="1" ht="19.5" customHeight="1">
      <c r="A17" s="225"/>
      <c r="B17" s="203"/>
      <c r="C17" s="212"/>
      <c r="D17" s="196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97"/>
    </row>
    <row r="18" spans="1:30" s="12" customFormat="1" ht="19.5" customHeight="1">
      <c r="A18" s="225"/>
      <c r="B18" s="211"/>
      <c r="C18" s="204">
        <f>IF(I18+I19+R18+R19+AA18+AA19=0,"",I18+I19+R18+R19+AA18+AA19)</f>
      </c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5"/>
    </row>
    <row r="19" spans="1:30" s="12" customFormat="1" ht="19.5" customHeight="1">
      <c r="A19" s="225"/>
      <c r="B19" s="262"/>
      <c r="C19" s="212"/>
      <c r="D19" s="196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97"/>
    </row>
    <row r="20" spans="1:30" s="12" customFormat="1" ht="19.5" customHeight="1">
      <c r="A20" s="225"/>
      <c r="B20" s="211"/>
      <c r="C20" s="204">
        <f>IF(I20+I21+R20+R21+AA20+AA21=0,"",I20+I21+R20+R21+AA20+AA21)</f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5"/>
    </row>
    <row r="21" spans="1:30" s="12" customFormat="1" ht="19.5" customHeight="1">
      <c r="A21" s="225"/>
      <c r="B21" s="203"/>
      <c r="C21" s="212"/>
      <c r="D21" s="196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97"/>
    </row>
    <row r="22" spans="1:30" s="12" customFormat="1" ht="19.5" customHeight="1">
      <c r="A22" s="225"/>
      <c r="B22" s="201"/>
      <c r="C22" s="204">
        <f>IF(I22+I23+R22+R23+AA22+AA23=0,"",I22+I23+R22+R23+AA22+AA23)</f>
      </c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</row>
    <row r="23" spans="1:30" s="12" customFormat="1" ht="19.5" customHeight="1">
      <c r="A23" s="226"/>
      <c r="B23" s="203"/>
      <c r="C23" s="212"/>
      <c r="D23" s="196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97"/>
    </row>
    <row r="24" spans="1:30" s="12" customFormat="1" ht="16.5" customHeight="1">
      <c r="A24" s="198">
        <v>3</v>
      </c>
      <c r="B24" s="201" t="s">
        <v>12</v>
      </c>
      <c r="C24" s="204">
        <f>AB24+I25+I26+R26+AA26</f>
        <v>0</v>
      </c>
      <c r="D24" s="37">
        <f>I24+N24</f>
        <v>17</v>
      </c>
      <c r="E24" s="29" t="s">
        <v>6</v>
      </c>
      <c r="F24" s="181" t="s">
        <v>13</v>
      </c>
      <c r="G24" s="180"/>
      <c r="H24" s="182"/>
      <c r="I24" s="139">
        <v>9</v>
      </c>
      <c r="J24" s="140" t="s">
        <v>6</v>
      </c>
      <c r="K24" s="185" t="s">
        <v>14</v>
      </c>
      <c r="L24" s="186"/>
      <c r="M24" s="186"/>
      <c r="N24" s="139">
        <v>8</v>
      </c>
      <c r="O24" s="38" t="s">
        <v>6</v>
      </c>
      <c r="P24" s="38" t="s">
        <v>46</v>
      </c>
      <c r="Q24" s="38" t="s">
        <v>44</v>
      </c>
      <c r="R24" s="179" t="s">
        <v>15</v>
      </c>
      <c r="S24" s="180"/>
      <c r="T24" s="180"/>
      <c r="U24" s="177"/>
      <c r="V24" s="178"/>
      <c r="W24" s="178"/>
      <c r="X24" s="40" t="s">
        <v>47</v>
      </c>
      <c r="Y24" s="41">
        <v>12</v>
      </c>
      <c r="Z24" s="39" t="s">
        <v>56</v>
      </c>
      <c r="AA24" s="40" t="s">
        <v>48</v>
      </c>
      <c r="AB24" s="174">
        <f>D24*U24*Y24</f>
        <v>0</v>
      </c>
      <c r="AC24" s="174"/>
      <c r="AD24" s="175"/>
    </row>
    <row r="25" spans="1:30" s="12" customFormat="1" ht="16.5" customHeight="1">
      <c r="A25" s="199"/>
      <c r="B25" s="202"/>
      <c r="C25" s="205"/>
      <c r="D25" s="183" t="s">
        <v>16</v>
      </c>
      <c r="E25" s="184"/>
      <c r="F25" s="184"/>
      <c r="G25" s="184"/>
      <c r="H25" s="184"/>
      <c r="I25" s="176">
        <f>AA25</f>
        <v>0</v>
      </c>
      <c r="J25" s="176"/>
      <c r="K25" s="176"/>
      <c r="L25" s="43" t="s">
        <v>6</v>
      </c>
      <c r="M25" s="42" t="s">
        <v>49</v>
      </c>
      <c r="N25" s="44">
        <v>4</v>
      </c>
      <c r="O25" s="184" t="s">
        <v>17</v>
      </c>
      <c r="P25" s="213"/>
      <c r="Q25" s="213"/>
      <c r="R25" s="213"/>
      <c r="S25" s="213"/>
      <c r="T25" s="213"/>
      <c r="U25" s="214"/>
      <c r="V25" s="215"/>
      <c r="W25" s="42" t="s">
        <v>50</v>
      </c>
      <c r="X25" s="44">
        <v>4</v>
      </c>
      <c r="Y25" s="42" t="s">
        <v>18</v>
      </c>
      <c r="Z25" s="42" t="s">
        <v>51</v>
      </c>
      <c r="AA25" s="176">
        <f>N25*U25*X25</f>
        <v>0</v>
      </c>
      <c r="AB25" s="176"/>
      <c r="AC25" s="176"/>
      <c r="AD25" s="45" t="s">
        <v>46</v>
      </c>
    </row>
    <row r="26" spans="1:30" s="12" customFormat="1" ht="16.5" customHeight="1">
      <c r="A26" s="200"/>
      <c r="B26" s="203"/>
      <c r="C26" s="206"/>
      <c r="D26" s="196"/>
      <c r="E26" s="172"/>
      <c r="F26" s="172"/>
      <c r="G26" s="172"/>
      <c r="H26" s="172"/>
      <c r="I26" s="173"/>
      <c r="J26" s="173"/>
      <c r="K26" s="173"/>
      <c r="L26" s="35" t="s">
        <v>6</v>
      </c>
      <c r="M26" s="172"/>
      <c r="N26" s="172"/>
      <c r="O26" s="172"/>
      <c r="P26" s="172"/>
      <c r="Q26" s="172"/>
      <c r="R26" s="173"/>
      <c r="S26" s="173"/>
      <c r="T26" s="173"/>
      <c r="U26" s="35" t="s">
        <v>6</v>
      </c>
      <c r="V26" s="172"/>
      <c r="W26" s="172"/>
      <c r="X26" s="172"/>
      <c r="Y26" s="172"/>
      <c r="Z26" s="172"/>
      <c r="AA26" s="173"/>
      <c r="AB26" s="173"/>
      <c r="AC26" s="173"/>
      <c r="AD26" s="36" t="s">
        <v>6</v>
      </c>
    </row>
    <row r="27" spans="1:30" s="12" customFormat="1" ht="19.5" customHeight="1">
      <c r="A27" s="227">
        <v>4</v>
      </c>
      <c r="B27" s="201" t="s">
        <v>19</v>
      </c>
      <c r="C27" s="204">
        <f>I27+I28+R27+R28+AA27+AA28</f>
        <v>0</v>
      </c>
      <c r="D27" s="193"/>
      <c r="E27" s="194"/>
      <c r="F27" s="194"/>
      <c r="G27" s="194"/>
      <c r="H27" s="194"/>
      <c r="I27" s="207"/>
      <c r="J27" s="207"/>
      <c r="K27" s="207"/>
      <c r="L27" s="29" t="s">
        <v>6</v>
      </c>
      <c r="M27" s="194"/>
      <c r="N27" s="194"/>
      <c r="O27" s="194"/>
      <c r="P27" s="194"/>
      <c r="Q27" s="194"/>
      <c r="R27" s="207"/>
      <c r="S27" s="207"/>
      <c r="T27" s="207"/>
      <c r="U27" s="29" t="s">
        <v>6</v>
      </c>
      <c r="V27" s="194"/>
      <c r="W27" s="194"/>
      <c r="X27" s="194"/>
      <c r="Y27" s="194"/>
      <c r="Z27" s="194"/>
      <c r="AA27" s="207"/>
      <c r="AB27" s="207"/>
      <c r="AC27" s="207"/>
      <c r="AD27" s="32" t="s">
        <v>6</v>
      </c>
    </row>
    <row r="28" spans="1:30" s="12" customFormat="1" ht="19.5" customHeight="1">
      <c r="A28" s="228"/>
      <c r="B28" s="202"/>
      <c r="C28" s="205"/>
      <c r="D28" s="210"/>
      <c r="E28" s="208"/>
      <c r="F28" s="208"/>
      <c r="G28" s="208"/>
      <c r="H28" s="208"/>
      <c r="I28" s="209"/>
      <c r="J28" s="209"/>
      <c r="K28" s="209"/>
      <c r="L28" s="43" t="s">
        <v>6</v>
      </c>
      <c r="M28" s="208"/>
      <c r="N28" s="208"/>
      <c r="O28" s="208"/>
      <c r="P28" s="208"/>
      <c r="Q28" s="208"/>
      <c r="R28" s="209"/>
      <c r="S28" s="209"/>
      <c r="T28" s="209"/>
      <c r="U28" s="43" t="s">
        <v>6</v>
      </c>
      <c r="V28" s="208"/>
      <c r="W28" s="208"/>
      <c r="X28" s="208"/>
      <c r="Y28" s="208"/>
      <c r="Z28" s="208"/>
      <c r="AA28" s="209"/>
      <c r="AB28" s="209"/>
      <c r="AC28" s="209"/>
      <c r="AD28" s="48" t="s">
        <v>6</v>
      </c>
    </row>
    <row r="29" spans="1:30" s="12" customFormat="1" ht="19.5" customHeight="1">
      <c r="A29" s="227">
        <v>5</v>
      </c>
      <c r="B29" s="201" t="s">
        <v>20</v>
      </c>
      <c r="C29" s="204">
        <f>I29+I30+R29+R30+AA29+AA30</f>
        <v>0</v>
      </c>
      <c r="D29" s="193"/>
      <c r="E29" s="194"/>
      <c r="F29" s="194"/>
      <c r="G29" s="194"/>
      <c r="H29" s="194"/>
      <c r="I29" s="207"/>
      <c r="J29" s="207"/>
      <c r="K29" s="207"/>
      <c r="L29" s="29" t="s">
        <v>6</v>
      </c>
      <c r="M29" s="194"/>
      <c r="N29" s="194"/>
      <c r="O29" s="194"/>
      <c r="P29" s="194"/>
      <c r="Q29" s="194"/>
      <c r="R29" s="207"/>
      <c r="S29" s="207"/>
      <c r="T29" s="207"/>
      <c r="U29" s="29" t="s">
        <v>6</v>
      </c>
      <c r="V29" s="194"/>
      <c r="W29" s="194"/>
      <c r="X29" s="194"/>
      <c r="Y29" s="194"/>
      <c r="Z29" s="194"/>
      <c r="AA29" s="207"/>
      <c r="AB29" s="207"/>
      <c r="AC29" s="207"/>
      <c r="AD29" s="32" t="s">
        <v>6</v>
      </c>
    </row>
    <row r="30" spans="1:30" s="12" customFormat="1" ht="19.5" customHeight="1">
      <c r="A30" s="200"/>
      <c r="B30" s="203"/>
      <c r="C30" s="212"/>
      <c r="D30" s="196"/>
      <c r="E30" s="172"/>
      <c r="F30" s="172"/>
      <c r="G30" s="172"/>
      <c r="H30" s="172"/>
      <c r="I30" s="173"/>
      <c r="J30" s="173"/>
      <c r="K30" s="173"/>
      <c r="L30" s="35" t="s">
        <v>6</v>
      </c>
      <c r="M30" s="172"/>
      <c r="N30" s="172"/>
      <c r="O30" s="172"/>
      <c r="P30" s="172"/>
      <c r="Q30" s="172"/>
      <c r="R30" s="173"/>
      <c r="S30" s="173"/>
      <c r="T30" s="173"/>
      <c r="U30" s="35" t="s">
        <v>6</v>
      </c>
      <c r="V30" s="172"/>
      <c r="W30" s="172"/>
      <c r="X30" s="172"/>
      <c r="Y30" s="172"/>
      <c r="Z30" s="172"/>
      <c r="AA30" s="173"/>
      <c r="AB30" s="173"/>
      <c r="AC30" s="173"/>
      <c r="AD30" s="36" t="s">
        <v>6</v>
      </c>
    </row>
    <row r="31" spans="1:30" s="12" customFormat="1" ht="19.5" customHeight="1">
      <c r="A31" s="258" t="s">
        <v>21</v>
      </c>
      <c r="B31" s="216" t="s">
        <v>22</v>
      </c>
      <c r="C31" s="204">
        <f>I31+I32+R31+R32+AA31+AA32</f>
        <v>0</v>
      </c>
      <c r="D31" s="193"/>
      <c r="E31" s="194"/>
      <c r="F31" s="194"/>
      <c r="G31" s="194"/>
      <c r="H31" s="194"/>
      <c r="I31" s="207"/>
      <c r="J31" s="207"/>
      <c r="K31" s="207"/>
      <c r="L31" s="29" t="s">
        <v>6</v>
      </c>
      <c r="M31" s="194"/>
      <c r="N31" s="194"/>
      <c r="O31" s="194"/>
      <c r="P31" s="194"/>
      <c r="Q31" s="194"/>
      <c r="R31" s="207"/>
      <c r="S31" s="207"/>
      <c r="T31" s="207"/>
      <c r="U31" s="29" t="s">
        <v>6</v>
      </c>
      <c r="V31" s="194"/>
      <c r="W31" s="194"/>
      <c r="X31" s="194"/>
      <c r="Y31" s="194"/>
      <c r="Z31" s="194"/>
      <c r="AA31" s="207"/>
      <c r="AB31" s="207"/>
      <c r="AC31" s="207"/>
      <c r="AD31" s="32" t="s">
        <v>6</v>
      </c>
    </row>
    <row r="32" spans="1:30" s="12" customFormat="1" ht="19.5" customHeight="1">
      <c r="A32" s="259"/>
      <c r="B32" s="217"/>
      <c r="C32" s="212"/>
      <c r="D32" s="196"/>
      <c r="E32" s="172"/>
      <c r="F32" s="172"/>
      <c r="G32" s="172"/>
      <c r="H32" s="172"/>
      <c r="I32" s="173"/>
      <c r="J32" s="173"/>
      <c r="K32" s="173"/>
      <c r="L32" s="35" t="s">
        <v>6</v>
      </c>
      <c r="M32" s="172"/>
      <c r="N32" s="172"/>
      <c r="O32" s="172"/>
      <c r="P32" s="172"/>
      <c r="Q32" s="172"/>
      <c r="R32" s="173"/>
      <c r="S32" s="173"/>
      <c r="T32" s="173"/>
      <c r="U32" s="35" t="s">
        <v>6</v>
      </c>
      <c r="V32" s="172"/>
      <c r="W32" s="172"/>
      <c r="X32" s="172"/>
      <c r="Y32" s="172"/>
      <c r="Z32" s="172"/>
      <c r="AA32" s="173"/>
      <c r="AB32" s="173"/>
      <c r="AC32" s="173"/>
      <c r="AD32" s="36" t="s">
        <v>6</v>
      </c>
    </row>
    <row r="33" spans="1:30" s="12" customFormat="1" ht="19.5" customHeight="1">
      <c r="A33" s="259"/>
      <c r="B33" s="216" t="s">
        <v>57</v>
      </c>
      <c r="C33" s="204">
        <f>I33+I34+R33+R34+AA33+AA34</f>
        <v>0</v>
      </c>
      <c r="D33" s="193"/>
      <c r="E33" s="194"/>
      <c r="F33" s="194"/>
      <c r="G33" s="194"/>
      <c r="H33" s="194"/>
      <c r="I33" s="207"/>
      <c r="J33" s="207"/>
      <c r="K33" s="207"/>
      <c r="L33" s="29" t="s">
        <v>6</v>
      </c>
      <c r="M33" s="194"/>
      <c r="N33" s="194"/>
      <c r="O33" s="194"/>
      <c r="P33" s="194"/>
      <c r="Q33" s="194"/>
      <c r="R33" s="207"/>
      <c r="S33" s="207"/>
      <c r="T33" s="207"/>
      <c r="U33" s="29" t="s">
        <v>6</v>
      </c>
      <c r="V33" s="194"/>
      <c r="W33" s="194"/>
      <c r="X33" s="194"/>
      <c r="Y33" s="194"/>
      <c r="Z33" s="194"/>
      <c r="AA33" s="207"/>
      <c r="AB33" s="207"/>
      <c r="AC33" s="207"/>
      <c r="AD33" s="32" t="s">
        <v>6</v>
      </c>
    </row>
    <row r="34" spans="1:30" s="12" customFormat="1" ht="19.5" customHeight="1">
      <c r="A34" s="259"/>
      <c r="B34" s="217"/>
      <c r="C34" s="212"/>
      <c r="D34" s="196"/>
      <c r="E34" s="172"/>
      <c r="F34" s="172"/>
      <c r="G34" s="172"/>
      <c r="H34" s="172"/>
      <c r="I34" s="173"/>
      <c r="J34" s="173"/>
      <c r="K34" s="173"/>
      <c r="L34" s="35" t="s">
        <v>6</v>
      </c>
      <c r="M34" s="172"/>
      <c r="N34" s="172"/>
      <c r="O34" s="172"/>
      <c r="P34" s="172"/>
      <c r="Q34" s="172"/>
      <c r="R34" s="173"/>
      <c r="S34" s="173"/>
      <c r="T34" s="173"/>
      <c r="U34" s="35" t="s">
        <v>6</v>
      </c>
      <c r="V34" s="172"/>
      <c r="W34" s="172"/>
      <c r="X34" s="172"/>
      <c r="Y34" s="172"/>
      <c r="Z34" s="172"/>
      <c r="AA34" s="173"/>
      <c r="AB34" s="173"/>
      <c r="AC34" s="173"/>
      <c r="AD34" s="36" t="s">
        <v>6</v>
      </c>
    </row>
    <row r="35" spans="1:30" s="12" customFormat="1" ht="19.5" customHeight="1">
      <c r="A35" s="259"/>
      <c r="B35" s="216" t="s">
        <v>58</v>
      </c>
      <c r="C35" s="261">
        <f>I35+I36+R35+R36+AA35+AA36</f>
        <v>0</v>
      </c>
      <c r="D35" s="193"/>
      <c r="E35" s="194"/>
      <c r="F35" s="194"/>
      <c r="G35" s="194"/>
      <c r="H35" s="194"/>
      <c r="I35" s="207"/>
      <c r="J35" s="207"/>
      <c r="K35" s="207"/>
      <c r="L35" s="29" t="s">
        <v>6</v>
      </c>
      <c r="M35" s="194"/>
      <c r="N35" s="194"/>
      <c r="O35" s="194"/>
      <c r="P35" s="194"/>
      <c r="Q35" s="194"/>
      <c r="R35" s="207"/>
      <c r="S35" s="207"/>
      <c r="T35" s="207"/>
      <c r="U35" s="29" t="s">
        <v>6</v>
      </c>
      <c r="V35" s="194"/>
      <c r="W35" s="194"/>
      <c r="X35" s="194"/>
      <c r="Y35" s="194"/>
      <c r="Z35" s="194"/>
      <c r="AA35" s="207"/>
      <c r="AB35" s="207"/>
      <c r="AC35" s="207"/>
      <c r="AD35" s="32" t="s">
        <v>6</v>
      </c>
    </row>
    <row r="36" spans="1:30" s="12" customFormat="1" ht="19.5" customHeight="1">
      <c r="A36" s="260"/>
      <c r="B36" s="203"/>
      <c r="C36" s="206"/>
      <c r="D36" s="196"/>
      <c r="E36" s="172"/>
      <c r="F36" s="172"/>
      <c r="G36" s="172"/>
      <c r="H36" s="172"/>
      <c r="I36" s="173"/>
      <c r="J36" s="173"/>
      <c r="K36" s="173"/>
      <c r="L36" s="35" t="s">
        <v>6</v>
      </c>
      <c r="M36" s="172"/>
      <c r="N36" s="172"/>
      <c r="O36" s="172"/>
      <c r="P36" s="172"/>
      <c r="Q36" s="172"/>
      <c r="R36" s="173"/>
      <c r="S36" s="173"/>
      <c r="T36" s="173"/>
      <c r="U36" s="35" t="s">
        <v>6</v>
      </c>
      <c r="V36" s="172"/>
      <c r="W36" s="172"/>
      <c r="X36" s="172"/>
      <c r="Y36" s="172"/>
      <c r="Z36" s="172"/>
      <c r="AA36" s="173"/>
      <c r="AB36" s="173"/>
      <c r="AC36" s="173"/>
      <c r="AD36" s="36" t="s">
        <v>6</v>
      </c>
    </row>
    <row r="37" spans="1:30" s="12" customFormat="1" ht="19.5" customHeight="1">
      <c r="A37" s="227">
        <v>7</v>
      </c>
      <c r="B37" s="268" t="s">
        <v>23</v>
      </c>
      <c r="C37" s="261">
        <f>I37+I38+R37+R38+AA37+AA38</f>
        <v>0</v>
      </c>
      <c r="D37" s="210"/>
      <c r="E37" s="208"/>
      <c r="F37" s="208"/>
      <c r="G37" s="208"/>
      <c r="H37" s="208"/>
      <c r="I37" s="209"/>
      <c r="J37" s="209"/>
      <c r="K37" s="209"/>
      <c r="L37" s="43" t="s">
        <v>6</v>
      </c>
      <c r="M37" s="208"/>
      <c r="N37" s="208"/>
      <c r="O37" s="208"/>
      <c r="P37" s="208"/>
      <c r="Q37" s="208"/>
      <c r="R37" s="209"/>
      <c r="S37" s="209"/>
      <c r="T37" s="209"/>
      <c r="U37" s="43" t="s">
        <v>6</v>
      </c>
      <c r="V37" s="208"/>
      <c r="W37" s="208"/>
      <c r="X37" s="208"/>
      <c r="Y37" s="208"/>
      <c r="Z37" s="208"/>
      <c r="AA37" s="209"/>
      <c r="AB37" s="209"/>
      <c r="AC37" s="209"/>
      <c r="AD37" s="48" t="s">
        <v>6</v>
      </c>
    </row>
    <row r="38" spans="1:30" s="12" customFormat="1" ht="19.5" customHeight="1" thickBot="1">
      <c r="A38" s="267"/>
      <c r="B38" s="269"/>
      <c r="C38" s="270"/>
      <c r="D38" s="277"/>
      <c r="E38" s="278"/>
      <c r="F38" s="278"/>
      <c r="G38" s="278"/>
      <c r="H38" s="278"/>
      <c r="I38" s="266"/>
      <c r="J38" s="266"/>
      <c r="K38" s="266"/>
      <c r="L38" s="51" t="s">
        <v>6</v>
      </c>
      <c r="M38" s="278"/>
      <c r="N38" s="278"/>
      <c r="O38" s="278"/>
      <c r="P38" s="278"/>
      <c r="Q38" s="278"/>
      <c r="R38" s="266"/>
      <c r="S38" s="266"/>
      <c r="T38" s="266"/>
      <c r="U38" s="51" t="s">
        <v>6</v>
      </c>
      <c r="V38" s="278"/>
      <c r="W38" s="278"/>
      <c r="X38" s="278"/>
      <c r="Y38" s="278"/>
      <c r="Z38" s="278"/>
      <c r="AA38" s="266"/>
      <c r="AB38" s="266"/>
      <c r="AC38" s="266"/>
      <c r="AD38" s="52" t="s">
        <v>6</v>
      </c>
    </row>
    <row r="39" spans="1:30" s="12" customFormat="1" ht="49.5" customHeight="1" thickBot="1" thickTop="1">
      <c r="A39" s="221" t="s">
        <v>24</v>
      </c>
      <c r="B39" s="222"/>
      <c r="C39" s="53">
        <f>SUM(C9:C38)</f>
        <v>0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</row>
    <row r="40" spans="1:4" s="12" customFormat="1" ht="9" customHeight="1">
      <c r="A40" s="54"/>
      <c r="B40" s="54"/>
      <c r="C40" s="55"/>
      <c r="D40" s="56"/>
    </row>
    <row r="58" ht="13.5"/>
  </sheetData>
  <sheetProtection/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34">
      <selection activeCell="C36" sqref="C36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7" customWidth="1"/>
    <col min="5" max="5" width="9.875" style="0" customWidth="1"/>
    <col min="6" max="6" width="7.125" style="0" customWidth="1"/>
    <col min="7" max="7" width="2.50390625" style="107" customWidth="1"/>
    <col min="8" max="8" width="9.875" style="0" customWidth="1"/>
    <col min="9" max="9" width="7.125" style="0" customWidth="1"/>
    <col min="10" max="10" width="2.50390625" style="10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251" t="s">
        <v>25</v>
      </c>
      <c r="B1" s="251"/>
      <c r="C1" s="252"/>
      <c r="D1" s="252"/>
      <c r="E1" s="252"/>
      <c r="G1" s="58"/>
      <c r="J1" s="58"/>
    </row>
    <row r="2" spans="1:13" s="12" customFormat="1" ht="25.5" customHeight="1" thickBot="1">
      <c r="A2" s="229" t="s">
        <v>3</v>
      </c>
      <c r="B2" s="296"/>
      <c r="C2" s="297"/>
      <c r="D2" s="59" t="s">
        <v>65</v>
      </c>
      <c r="E2" s="290" t="s">
        <v>26</v>
      </c>
      <c r="F2" s="291"/>
      <c r="G2" s="291"/>
      <c r="H2" s="291"/>
      <c r="I2" s="291"/>
      <c r="J2" s="291"/>
      <c r="K2" s="291"/>
      <c r="L2" s="291"/>
      <c r="M2" s="292"/>
    </row>
    <row r="3" spans="1:13" s="12" customFormat="1" ht="12.75" customHeight="1">
      <c r="A3" s="225" t="s">
        <v>27</v>
      </c>
      <c r="B3" s="294">
        <v>1</v>
      </c>
      <c r="C3" s="295" t="s">
        <v>28</v>
      </c>
      <c r="D3" s="293">
        <f>F3+F4+I3+I4+L3+L4</f>
        <v>0</v>
      </c>
      <c r="E3" s="60"/>
      <c r="F3" s="61"/>
      <c r="G3" s="62" t="s">
        <v>6</v>
      </c>
      <c r="H3" s="63"/>
      <c r="I3" s="61"/>
      <c r="J3" s="62" t="s">
        <v>6</v>
      </c>
      <c r="K3" s="46"/>
      <c r="L3" s="61"/>
      <c r="M3" s="64" t="s">
        <v>6</v>
      </c>
    </row>
    <row r="4" spans="1:13" s="12" customFormat="1" ht="12.75" customHeight="1">
      <c r="A4" s="225"/>
      <c r="B4" s="288"/>
      <c r="C4" s="282"/>
      <c r="D4" s="284"/>
      <c r="E4" s="60"/>
      <c r="F4" s="61"/>
      <c r="G4" s="62" t="s">
        <v>6</v>
      </c>
      <c r="H4" s="63"/>
      <c r="I4" s="61"/>
      <c r="J4" s="62" t="s">
        <v>6</v>
      </c>
      <c r="K4" s="46"/>
      <c r="L4" s="61"/>
      <c r="M4" s="64" t="s">
        <v>6</v>
      </c>
    </row>
    <row r="5" spans="1:13" s="12" customFormat="1" ht="12.75" customHeight="1">
      <c r="A5" s="225"/>
      <c r="B5" s="287">
        <v>2</v>
      </c>
      <c r="C5" s="281" t="s">
        <v>29</v>
      </c>
      <c r="D5" s="279">
        <f>F5+F6+I5+I6+L5+L6</f>
        <v>0</v>
      </c>
      <c r="E5" s="65"/>
      <c r="F5" s="66"/>
      <c r="G5" s="67" t="s">
        <v>6</v>
      </c>
      <c r="H5" s="68"/>
      <c r="I5" s="66"/>
      <c r="J5" s="67" t="s">
        <v>6</v>
      </c>
      <c r="K5" s="27"/>
      <c r="L5" s="66"/>
      <c r="M5" s="69" t="s">
        <v>6</v>
      </c>
    </row>
    <row r="6" spans="1:13" s="12" customFormat="1" ht="12.75" customHeight="1">
      <c r="A6" s="225"/>
      <c r="B6" s="288"/>
      <c r="C6" s="282"/>
      <c r="D6" s="284"/>
      <c r="E6" s="70"/>
      <c r="F6" s="71"/>
      <c r="G6" s="72" t="s">
        <v>6</v>
      </c>
      <c r="H6" s="73"/>
      <c r="I6" s="71"/>
      <c r="J6" s="72" t="s">
        <v>6</v>
      </c>
      <c r="K6" s="33"/>
      <c r="L6" s="71"/>
      <c r="M6" s="74" t="s">
        <v>6</v>
      </c>
    </row>
    <row r="7" spans="1:13" s="12" customFormat="1" ht="12.75" customHeight="1">
      <c r="A7" s="225"/>
      <c r="B7" s="287">
        <v>3</v>
      </c>
      <c r="C7" s="281" t="s">
        <v>30</v>
      </c>
      <c r="D7" s="279">
        <f>F7+F8+I7+I8+L7+L8</f>
        <v>0</v>
      </c>
      <c r="E7" s="60"/>
      <c r="F7" s="61"/>
      <c r="G7" s="67" t="s">
        <v>6</v>
      </c>
      <c r="H7" s="63"/>
      <c r="I7" s="61"/>
      <c r="J7" s="67" t="s">
        <v>6</v>
      </c>
      <c r="K7" s="46"/>
      <c r="L7" s="61"/>
      <c r="M7" s="69" t="s">
        <v>6</v>
      </c>
    </row>
    <row r="8" spans="1:13" s="12" customFormat="1" ht="12.75" customHeight="1">
      <c r="A8" s="225"/>
      <c r="B8" s="288"/>
      <c r="C8" s="282"/>
      <c r="D8" s="284"/>
      <c r="E8" s="60"/>
      <c r="F8" s="61"/>
      <c r="G8" s="72" t="s">
        <v>6</v>
      </c>
      <c r="H8" s="63"/>
      <c r="I8" s="61"/>
      <c r="J8" s="72" t="s">
        <v>6</v>
      </c>
      <c r="K8" s="46"/>
      <c r="L8" s="61"/>
      <c r="M8" s="74" t="s">
        <v>6</v>
      </c>
    </row>
    <row r="9" spans="1:13" s="12" customFormat="1" ht="12.75" customHeight="1">
      <c r="A9" s="225"/>
      <c r="B9" s="287">
        <v>4</v>
      </c>
      <c r="C9" s="281" t="s">
        <v>31</v>
      </c>
      <c r="D9" s="279">
        <f>F9+F10+I9+I10+L9+L10</f>
        <v>0</v>
      </c>
      <c r="E9" s="65"/>
      <c r="F9" s="66"/>
      <c r="G9" s="67" t="s">
        <v>6</v>
      </c>
      <c r="H9" s="68"/>
      <c r="I9" s="66"/>
      <c r="J9" s="67" t="s">
        <v>6</v>
      </c>
      <c r="K9" s="27"/>
      <c r="L9" s="66"/>
      <c r="M9" s="69" t="s">
        <v>6</v>
      </c>
    </row>
    <row r="10" spans="1:13" s="12" customFormat="1" ht="12.75" customHeight="1">
      <c r="A10" s="225"/>
      <c r="B10" s="288"/>
      <c r="C10" s="282"/>
      <c r="D10" s="284"/>
      <c r="E10" s="70"/>
      <c r="F10" s="71"/>
      <c r="G10" s="72" t="s">
        <v>6</v>
      </c>
      <c r="H10" s="73"/>
      <c r="I10" s="71"/>
      <c r="J10" s="72" t="s">
        <v>6</v>
      </c>
      <c r="K10" s="33"/>
      <c r="L10" s="71"/>
      <c r="M10" s="74" t="s">
        <v>6</v>
      </c>
    </row>
    <row r="11" spans="1:13" s="12" customFormat="1" ht="12.75" customHeight="1">
      <c r="A11" s="225"/>
      <c r="B11" s="287">
        <v>5</v>
      </c>
      <c r="C11" s="299" t="s">
        <v>32</v>
      </c>
      <c r="D11" s="279">
        <f>F11+F12+I11+I12+L11+L12</f>
        <v>0</v>
      </c>
      <c r="E11" s="65"/>
      <c r="F11" s="66"/>
      <c r="G11" s="67" t="s">
        <v>6</v>
      </c>
      <c r="H11" s="68"/>
      <c r="I11" s="66"/>
      <c r="J11" s="67" t="s">
        <v>6</v>
      </c>
      <c r="K11" s="27"/>
      <c r="L11" s="66"/>
      <c r="M11" s="69" t="s">
        <v>6</v>
      </c>
    </row>
    <row r="12" spans="1:13" s="12" customFormat="1" ht="12.75" customHeight="1">
      <c r="A12" s="225"/>
      <c r="B12" s="288"/>
      <c r="C12" s="300"/>
      <c r="D12" s="284"/>
      <c r="E12" s="70"/>
      <c r="F12" s="71"/>
      <c r="G12" s="72" t="s">
        <v>6</v>
      </c>
      <c r="H12" s="73"/>
      <c r="I12" s="71"/>
      <c r="J12" s="72" t="s">
        <v>6</v>
      </c>
      <c r="K12" s="33"/>
      <c r="L12" s="71"/>
      <c r="M12" s="74" t="s">
        <v>6</v>
      </c>
    </row>
    <row r="13" spans="1:13" s="12" customFormat="1" ht="12.75" customHeight="1">
      <c r="A13" s="225"/>
      <c r="B13" s="287">
        <v>6</v>
      </c>
      <c r="C13" s="281" t="s">
        <v>33</v>
      </c>
      <c r="D13" s="279">
        <f>F13+F14+I13+I14+L13+L14</f>
        <v>0</v>
      </c>
      <c r="E13" s="65"/>
      <c r="F13" s="66"/>
      <c r="G13" s="67" t="s">
        <v>6</v>
      </c>
      <c r="H13" s="68"/>
      <c r="I13" s="66"/>
      <c r="J13" s="67" t="s">
        <v>6</v>
      </c>
      <c r="K13" s="27"/>
      <c r="L13" s="66"/>
      <c r="M13" s="69" t="s">
        <v>6</v>
      </c>
    </row>
    <row r="14" spans="1:13" s="12" customFormat="1" ht="12.75" customHeight="1">
      <c r="A14" s="225"/>
      <c r="B14" s="288"/>
      <c r="C14" s="282"/>
      <c r="D14" s="284"/>
      <c r="E14" s="70"/>
      <c r="F14" s="71"/>
      <c r="G14" s="72" t="s">
        <v>6</v>
      </c>
      <c r="H14" s="73"/>
      <c r="I14" s="71"/>
      <c r="J14" s="72" t="s">
        <v>6</v>
      </c>
      <c r="K14" s="33"/>
      <c r="L14" s="71"/>
      <c r="M14" s="74" t="s">
        <v>6</v>
      </c>
    </row>
    <row r="15" spans="1:13" s="12" customFormat="1" ht="12.75" customHeight="1">
      <c r="A15" s="225"/>
      <c r="B15" s="287">
        <v>7</v>
      </c>
      <c r="C15" s="281" t="s">
        <v>52</v>
      </c>
      <c r="D15" s="279">
        <f>F15+F16+I15+I16+L15+L16</f>
        <v>0</v>
      </c>
      <c r="E15" s="60"/>
      <c r="F15" s="61"/>
      <c r="G15" s="67" t="s">
        <v>6</v>
      </c>
      <c r="H15" s="63"/>
      <c r="I15" s="61"/>
      <c r="J15" s="67" t="s">
        <v>6</v>
      </c>
      <c r="K15" s="46"/>
      <c r="L15" s="61"/>
      <c r="M15" s="69" t="s">
        <v>6</v>
      </c>
    </row>
    <row r="16" spans="1:13" s="12" customFormat="1" ht="12.75" customHeight="1" thickBot="1">
      <c r="A16" s="289"/>
      <c r="B16" s="298"/>
      <c r="C16" s="301"/>
      <c r="D16" s="280"/>
      <c r="E16" s="75"/>
      <c r="F16" s="76"/>
      <c r="G16" s="77" t="s">
        <v>6</v>
      </c>
      <c r="H16" s="78"/>
      <c r="I16" s="76"/>
      <c r="J16" s="77" t="s">
        <v>6</v>
      </c>
      <c r="K16" s="49"/>
      <c r="L16" s="76"/>
      <c r="M16" s="79" t="s">
        <v>6</v>
      </c>
    </row>
    <row r="17" spans="1:13" s="12" customFormat="1" ht="25.5" customHeight="1" thickBot="1" thickTop="1">
      <c r="A17" s="302" t="s">
        <v>34</v>
      </c>
      <c r="B17" s="303"/>
      <c r="C17" s="304"/>
      <c r="D17" s="158">
        <f>SUM(D3:D16)</f>
        <v>0</v>
      </c>
      <c r="E17" s="87"/>
      <c r="F17" s="88"/>
      <c r="G17" s="89"/>
      <c r="H17" s="90"/>
      <c r="I17" s="88"/>
      <c r="J17" s="89"/>
      <c r="K17" s="90"/>
      <c r="L17" s="88"/>
      <c r="M17" s="91"/>
    </row>
    <row r="18" spans="1:13" s="12" customFormat="1" ht="18" customHeight="1" thickTop="1">
      <c r="A18" s="225" t="s">
        <v>35</v>
      </c>
      <c r="B18" s="305">
        <v>1</v>
      </c>
      <c r="C18" s="306" t="s">
        <v>36</v>
      </c>
      <c r="D18" s="283">
        <f>F18+F19+I18+I19+L18+L19</f>
        <v>0</v>
      </c>
      <c r="E18" s="83"/>
      <c r="F18" s="47"/>
      <c r="G18" s="62" t="s">
        <v>6</v>
      </c>
      <c r="H18" s="46"/>
      <c r="I18" s="47"/>
      <c r="J18" s="62" t="s">
        <v>6</v>
      </c>
      <c r="K18" s="46"/>
      <c r="L18" s="47"/>
      <c r="M18" s="64" t="s">
        <v>6</v>
      </c>
    </row>
    <row r="19" spans="1:13" s="12" customFormat="1" ht="18" customHeight="1">
      <c r="A19" s="225"/>
      <c r="B19" s="288"/>
      <c r="C19" s="282"/>
      <c r="D19" s="203"/>
      <c r="E19" s="82"/>
      <c r="F19" s="34"/>
      <c r="G19" s="72" t="s">
        <v>6</v>
      </c>
      <c r="H19" s="33"/>
      <c r="I19" s="34"/>
      <c r="J19" s="72" t="s">
        <v>6</v>
      </c>
      <c r="K19" s="33"/>
      <c r="L19" s="34"/>
      <c r="M19" s="74" t="s">
        <v>6</v>
      </c>
    </row>
    <row r="20" spans="1:13" s="12" customFormat="1" ht="18" customHeight="1">
      <c r="A20" s="225"/>
      <c r="B20" s="287">
        <v>2</v>
      </c>
      <c r="C20" s="285" t="s">
        <v>37</v>
      </c>
      <c r="D20" s="279">
        <f>F20+F21+I20+I21+L20+L21</f>
        <v>0</v>
      </c>
      <c r="E20" s="83"/>
      <c r="F20" s="47"/>
      <c r="G20" s="62" t="s">
        <v>6</v>
      </c>
      <c r="H20" s="46"/>
      <c r="I20" s="47"/>
      <c r="J20" s="62" t="s">
        <v>6</v>
      </c>
      <c r="K20" s="46"/>
      <c r="L20" s="47"/>
      <c r="M20" s="64" t="s">
        <v>6</v>
      </c>
    </row>
    <row r="21" spans="1:13" s="12" customFormat="1" ht="18" customHeight="1">
      <c r="A21" s="225"/>
      <c r="B21" s="288"/>
      <c r="C21" s="286"/>
      <c r="D21" s="284"/>
      <c r="E21" s="83"/>
      <c r="F21" s="47"/>
      <c r="G21" s="62" t="s">
        <v>6</v>
      </c>
      <c r="H21" s="46"/>
      <c r="I21" s="47"/>
      <c r="J21" s="62" t="s">
        <v>6</v>
      </c>
      <c r="K21" s="46"/>
      <c r="L21" s="47"/>
      <c r="M21" s="64" t="s">
        <v>6</v>
      </c>
    </row>
    <row r="22" spans="1:13" s="12" customFormat="1" ht="18" customHeight="1">
      <c r="A22" s="225"/>
      <c r="B22" s="287">
        <v>3</v>
      </c>
      <c r="C22" s="281" t="s">
        <v>38</v>
      </c>
      <c r="D22" s="279">
        <f>F22+F23+I22+I23+L22+L23</f>
        <v>0</v>
      </c>
      <c r="E22" s="84"/>
      <c r="F22" s="28"/>
      <c r="G22" s="67" t="s">
        <v>6</v>
      </c>
      <c r="H22" s="27"/>
      <c r="I22" s="28"/>
      <c r="J22" s="67" t="s">
        <v>6</v>
      </c>
      <c r="K22" s="27"/>
      <c r="L22" s="28"/>
      <c r="M22" s="69" t="s">
        <v>6</v>
      </c>
    </row>
    <row r="23" spans="1:13" s="12" customFormat="1" ht="18" customHeight="1">
      <c r="A23" s="225"/>
      <c r="B23" s="288"/>
      <c r="C23" s="282"/>
      <c r="D23" s="284"/>
      <c r="E23" s="82"/>
      <c r="F23" s="34"/>
      <c r="G23" s="72" t="s">
        <v>6</v>
      </c>
      <c r="H23" s="33"/>
      <c r="I23" s="34"/>
      <c r="J23" s="72" t="s">
        <v>6</v>
      </c>
      <c r="K23" s="33"/>
      <c r="L23" s="34"/>
      <c r="M23" s="74" t="s">
        <v>6</v>
      </c>
    </row>
    <row r="24" spans="1:13" s="12" customFormat="1" ht="18" customHeight="1">
      <c r="A24" s="225"/>
      <c r="B24" s="287">
        <v>4</v>
      </c>
      <c r="C24" s="281" t="s">
        <v>39</v>
      </c>
      <c r="D24" s="279">
        <f>F24+F25+I24+I25+L24+L25</f>
        <v>0</v>
      </c>
      <c r="E24" s="83"/>
      <c r="F24" s="47"/>
      <c r="G24" s="62" t="s">
        <v>6</v>
      </c>
      <c r="H24" s="46"/>
      <c r="I24" s="47"/>
      <c r="J24" s="62" t="s">
        <v>6</v>
      </c>
      <c r="K24" s="46"/>
      <c r="L24" s="47"/>
      <c r="M24" s="64" t="s">
        <v>6</v>
      </c>
    </row>
    <row r="25" spans="1:13" s="12" customFormat="1" ht="18" customHeight="1">
      <c r="A25" s="225"/>
      <c r="B25" s="288"/>
      <c r="C25" s="282"/>
      <c r="D25" s="284"/>
      <c r="E25" s="83"/>
      <c r="F25" s="47"/>
      <c r="G25" s="62" t="s">
        <v>6</v>
      </c>
      <c r="H25" s="46"/>
      <c r="I25" s="47"/>
      <c r="J25" s="62" t="s">
        <v>6</v>
      </c>
      <c r="K25" s="46"/>
      <c r="L25" s="47"/>
      <c r="M25" s="64" t="s">
        <v>6</v>
      </c>
    </row>
    <row r="26" spans="1:13" s="12" customFormat="1" ht="18" customHeight="1">
      <c r="A26" s="225"/>
      <c r="B26" s="287">
        <v>5</v>
      </c>
      <c r="C26" s="281" t="s">
        <v>40</v>
      </c>
      <c r="D26" s="279">
        <f>F26+F27+I26+I27+L26+L27</f>
        <v>0</v>
      </c>
      <c r="E26" s="84"/>
      <c r="F26" s="28"/>
      <c r="G26" s="67" t="s">
        <v>6</v>
      </c>
      <c r="H26" s="27"/>
      <c r="I26" s="28"/>
      <c r="J26" s="67" t="s">
        <v>6</v>
      </c>
      <c r="K26" s="27"/>
      <c r="L26" s="28"/>
      <c r="M26" s="69" t="s">
        <v>6</v>
      </c>
    </row>
    <row r="27" spans="1:13" s="12" customFormat="1" ht="18" customHeight="1">
      <c r="A27" s="225"/>
      <c r="B27" s="288"/>
      <c r="C27" s="282"/>
      <c r="D27" s="284"/>
      <c r="E27" s="82"/>
      <c r="F27" s="34"/>
      <c r="G27" s="72" t="s">
        <v>6</v>
      </c>
      <c r="H27" s="33"/>
      <c r="I27" s="34"/>
      <c r="J27" s="72" t="s">
        <v>6</v>
      </c>
      <c r="K27" s="33"/>
      <c r="L27" s="34"/>
      <c r="M27" s="74" t="s">
        <v>6</v>
      </c>
    </row>
    <row r="28" spans="1:13" s="12" customFormat="1" ht="18" customHeight="1">
      <c r="A28" s="225"/>
      <c r="B28" s="287">
        <v>6</v>
      </c>
      <c r="C28" s="201" t="s">
        <v>41</v>
      </c>
      <c r="D28" s="279">
        <f>F28+F29+I28+I29+L28+L29</f>
        <v>0</v>
      </c>
      <c r="E28" s="84"/>
      <c r="F28" s="28"/>
      <c r="G28" s="67" t="s">
        <v>6</v>
      </c>
      <c r="H28" s="27"/>
      <c r="I28" s="28"/>
      <c r="J28" s="67" t="s">
        <v>6</v>
      </c>
      <c r="K28" s="27"/>
      <c r="L28" s="28"/>
      <c r="M28" s="69" t="s">
        <v>6</v>
      </c>
    </row>
    <row r="29" spans="1:13" s="12" customFormat="1" ht="18" customHeight="1">
      <c r="A29" s="225"/>
      <c r="B29" s="288"/>
      <c r="C29" s="203"/>
      <c r="D29" s="284"/>
      <c r="E29" s="82"/>
      <c r="F29" s="34"/>
      <c r="G29" s="72" t="s">
        <v>6</v>
      </c>
      <c r="H29" s="33"/>
      <c r="I29" s="34"/>
      <c r="J29" s="72" t="s">
        <v>6</v>
      </c>
      <c r="K29" s="33"/>
      <c r="L29" s="34"/>
      <c r="M29" s="74" t="s">
        <v>6</v>
      </c>
    </row>
    <row r="30" spans="1:13" s="12" customFormat="1" ht="18" customHeight="1">
      <c r="A30" s="225"/>
      <c r="B30" s="287">
        <v>7</v>
      </c>
      <c r="C30" s="201" t="s">
        <v>53</v>
      </c>
      <c r="D30" s="279">
        <f>F30+F31+I30+I31+L30+L31</f>
        <v>0</v>
      </c>
      <c r="E30" s="83"/>
      <c r="F30" s="47"/>
      <c r="G30" s="62" t="s">
        <v>6</v>
      </c>
      <c r="H30" s="46"/>
      <c r="I30" s="47"/>
      <c r="J30" s="62" t="s">
        <v>6</v>
      </c>
      <c r="K30" s="46"/>
      <c r="L30" s="47"/>
      <c r="M30" s="64" t="s">
        <v>6</v>
      </c>
    </row>
    <row r="31" spans="1:13" s="12" customFormat="1" ht="18" customHeight="1" thickBot="1">
      <c r="A31" s="289"/>
      <c r="B31" s="298"/>
      <c r="C31" s="307"/>
      <c r="D31" s="280"/>
      <c r="E31" s="85"/>
      <c r="F31" s="50"/>
      <c r="G31" s="77" t="s">
        <v>6</v>
      </c>
      <c r="H31" s="49"/>
      <c r="I31" s="50"/>
      <c r="J31" s="77" t="s">
        <v>6</v>
      </c>
      <c r="K31" s="49"/>
      <c r="L31" s="50"/>
      <c r="M31" s="79" t="s">
        <v>6</v>
      </c>
    </row>
    <row r="32" spans="1:13" s="12" customFormat="1" ht="25.5" customHeight="1" thickBot="1" thickTop="1">
      <c r="A32" s="302" t="s">
        <v>42</v>
      </c>
      <c r="B32" s="303"/>
      <c r="C32" s="304"/>
      <c r="D32" s="86">
        <f>SUM(D18:D31)</f>
        <v>0</v>
      </c>
      <c r="E32" s="87"/>
      <c r="F32" s="88"/>
      <c r="G32" s="89"/>
      <c r="H32" s="90"/>
      <c r="I32" s="88"/>
      <c r="J32" s="89"/>
      <c r="K32" s="90"/>
      <c r="L32" s="88"/>
      <c r="M32" s="91"/>
    </row>
    <row r="33" spans="1:13" s="12" customFormat="1" ht="36" customHeight="1" thickBot="1" thickTop="1">
      <c r="A33" s="316" t="s">
        <v>66</v>
      </c>
      <c r="B33" s="317"/>
      <c r="C33" s="318"/>
      <c r="D33" s="92">
        <f>D17+D32</f>
        <v>0</v>
      </c>
      <c r="E33" s="308" t="s">
        <v>71</v>
      </c>
      <c r="F33" s="309"/>
      <c r="G33" s="309"/>
      <c r="H33" s="309"/>
      <c r="I33" s="309"/>
      <c r="J33" s="309"/>
      <c r="K33" s="170">
        <f>IF(D33=0,"",ROUNDDOWN(D33/3,0))</f>
      </c>
      <c r="L33" s="80"/>
      <c r="M33" s="81"/>
    </row>
    <row r="34" spans="1:13" s="12" customFormat="1" ht="15" customHeight="1" thickBot="1">
      <c r="A34" s="93"/>
      <c r="B34" s="130"/>
      <c r="C34" s="130"/>
      <c r="D34" s="94"/>
      <c r="E34" s="56"/>
      <c r="F34" s="95"/>
      <c r="G34" s="96"/>
      <c r="H34" s="97"/>
      <c r="I34" s="98"/>
      <c r="J34" s="96"/>
      <c r="K34" s="97"/>
      <c r="L34" s="98"/>
      <c r="M34" s="97"/>
    </row>
    <row r="35" spans="1:13" s="12" customFormat="1" ht="24" customHeight="1">
      <c r="A35" s="319" t="s">
        <v>59</v>
      </c>
      <c r="B35" s="136">
        <v>1</v>
      </c>
      <c r="C35" s="137" t="s">
        <v>129</v>
      </c>
      <c r="D35" s="113">
        <f>F35+I35+L35</f>
        <v>0</v>
      </c>
      <c r="E35" s="114"/>
      <c r="F35" s="115"/>
      <c r="G35" s="116" t="s">
        <v>6</v>
      </c>
      <c r="H35" s="117"/>
      <c r="I35" s="115"/>
      <c r="J35" s="116" t="s">
        <v>6</v>
      </c>
      <c r="K35" s="117"/>
      <c r="L35" s="115"/>
      <c r="M35" s="118" t="s">
        <v>6</v>
      </c>
    </row>
    <row r="36" spans="1:13" s="12" customFormat="1" ht="24" customHeight="1">
      <c r="A36" s="320"/>
      <c r="B36" s="131">
        <v>2</v>
      </c>
      <c r="C36" s="132" t="s">
        <v>60</v>
      </c>
      <c r="D36" s="124">
        <f>F36+I36+L36</f>
        <v>0</v>
      </c>
      <c r="E36" s="119"/>
      <c r="F36" s="120"/>
      <c r="G36" s="121" t="s">
        <v>6</v>
      </c>
      <c r="H36" s="122"/>
      <c r="I36" s="120"/>
      <c r="J36" s="121" t="s">
        <v>6</v>
      </c>
      <c r="K36" s="122"/>
      <c r="L36" s="120"/>
      <c r="M36" s="123" t="s">
        <v>6</v>
      </c>
    </row>
    <row r="37" spans="1:13" s="12" customFormat="1" ht="24" customHeight="1">
      <c r="A37" s="320"/>
      <c r="B37" s="133">
        <v>3</v>
      </c>
      <c r="C37" s="134"/>
      <c r="D37" s="124">
        <f>F37+I37+L37</f>
        <v>0</v>
      </c>
      <c r="E37" s="119"/>
      <c r="F37" s="120"/>
      <c r="G37" s="121" t="s">
        <v>6</v>
      </c>
      <c r="H37" s="122"/>
      <c r="I37" s="120"/>
      <c r="J37" s="121" t="s">
        <v>6</v>
      </c>
      <c r="K37" s="122"/>
      <c r="L37" s="120"/>
      <c r="M37" s="123" t="s">
        <v>6</v>
      </c>
    </row>
    <row r="38" spans="1:13" s="12" customFormat="1" ht="24" customHeight="1" thickBot="1">
      <c r="A38" s="320"/>
      <c r="B38" s="135">
        <v>4</v>
      </c>
      <c r="C38" s="109"/>
      <c r="D38" s="138">
        <f>F38+I38+L38</f>
        <v>0</v>
      </c>
      <c r="E38" s="125"/>
      <c r="F38" s="126"/>
      <c r="G38" s="127" t="s">
        <v>6</v>
      </c>
      <c r="H38" s="128"/>
      <c r="I38" s="126"/>
      <c r="J38" s="127" t="s">
        <v>6</v>
      </c>
      <c r="K38" s="128"/>
      <c r="L38" s="126"/>
      <c r="M38" s="129" t="s">
        <v>6</v>
      </c>
    </row>
    <row r="39" spans="1:13" s="12" customFormat="1" ht="25.5" customHeight="1" thickBot="1" thickTop="1">
      <c r="A39" s="321" t="s">
        <v>61</v>
      </c>
      <c r="B39" s="322"/>
      <c r="C39" s="323"/>
      <c r="D39" s="112">
        <f>SUM(D35:D38)</f>
        <v>0</v>
      </c>
      <c r="E39" s="99"/>
      <c r="F39" s="88"/>
      <c r="G39" s="89"/>
      <c r="H39" s="90"/>
      <c r="I39" s="100"/>
      <c r="J39" s="89"/>
      <c r="K39" s="90"/>
      <c r="L39" s="88"/>
      <c r="M39" s="91"/>
    </row>
    <row r="40" spans="1:13" s="12" customFormat="1" ht="21" customHeight="1" thickTop="1">
      <c r="A40" s="324" t="s">
        <v>43</v>
      </c>
      <c r="B40" s="141">
        <v>1</v>
      </c>
      <c r="C40" s="142" t="s">
        <v>54</v>
      </c>
      <c r="D40" s="143">
        <f aca="true" t="shared" si="0" ref="D40:D45">F40+I40+L40</f>
        <v>0</v>
      </c>
      <c r="E40" s="144"/>
      <c r="F40" s="145"/>
      <c r="G40" s="146" t="s">
        <v>6</v>
      </c>
      <c r="H40" s="147"/>
      <c r="I40" s="145"/>
      <c r="J40" s="146" t="s">
        <v>6</v>
      </c>
      <c r="K40" s="147"/>
      <c r="L40" s="145"/>
      <c r="M40" s="148" t="s">
        <v>6</v>
      </c>
    </row>
    <row r="41" spans="1:13" s="12" customFormat="1" ht="21" customHeight="1">
      <c r="A41" s="325"/>
      <c r="B41" s="149">
        <v>2</v>
      </c>
      <c r="C41" s="134" t="s">
        <v>70</v>
      </c>
      <c r="D41" s="150">
        <f t="shared" si="0"/>
        <v>0</v>
      </c>
      <c r="E41" s="119"/>
      <c r="F41" s="120"/>
      <c r="G41" s="151" t="s">
        <v>6</v>
      </c>
      <c r="H41" s="122"/>
      <c r="I41" s="120"/>
      <c r="J41" s="151" t="s">
        <v>6</v>
      </c>
      <c r="K41" s="122"/>
      <c r="L41" s="120"/>
      <c r="M41" s="123" t="s">
        <v>6</v>
      </c>
    </row>
    <row r="42" spans="1:13" s="12" customFormat="1" ht="21" customHeight="1">
      <c r="A42" s="325"/>
      <c r="B42" s="152">
        <v>3</v>
      </c>
      <c r="C42" s="134" t="s">
        <v>63</v>
      </c>
      <c r="D42" s="150">
        <f t="shared" si="0"/>
        <v>0</v>
      </c>
      <c r="E42" s="119"/>
      <c r="F42" s="120"/>
      <c r="G42" s="151" t="s">
        <v>6</v>
      </c>
      <c r="H42" s="122"/>
      <c r="I42" s="120"/>
      <c r="J42" s="151" t="s">
        <v>6</v>
      </c>
      <c r="K42" s="122"/>
      <c r="L42" s="120"/>
      <c r="M42" s="123" t="s">
        <v>6</v>
      </c>
    </row>
    <row r="43" spans="1:13" s="12" customFormat="1" ht="21" customHeight="1">
      <c r="A43" s="325"/>
      <c r="B43" s="152">
        <v>4</v>
      </c>
      <c r="C43" s="134" t="s">
        <v>64</v>
      </c>
      <c r="D43" s="150">
        <f t="shared" si="0"/>
        <v>0</v>
      </c>
      <c r="E43" s="119"/>
      <c r="F43" s="120"/>
      <c r="G43" s="151" t="s">
        <v>6</v>
      </c>
      <c r="H43" s="122"/>
      <c r="I43" s="120"/>
      <c r="J43" s="151" t="s">
        <v>6</v>
      </c>
      <c r="K43" s="122"/>
      <c r="L43" s="120"/>
      <c r="M43" s="123" t="s">
        <v>6</v>
      </c>
    </row>
    <row r="44" spans="1:13" s="12" customFormat="1" ht="21" customHeight="1">
      <c r="A44" s="325"/>
      <c r="B44" s="152">
        <v>5</v>
      </c>
      <c r="C44" s="153" t="s">
        <v>115</v>
      </c>
      <c r="D44" s="150">
        <f t="shared" si="0"/>
        <v>0</v>
      </c>
      <c r="E44" s="119"/>
      <c r="F44" s="120"/>
      <c r="G44" s="151" t="s">
        <v>6</v>
      </c>
      <c r="H44" s="122"/>
      <c r="I44" s="120"/>
      <c r="J44" s="151" t="s">
        <v>6</v>
      </c>
      <c r="K44" s="122"/>
      <c r="L44" s="120"/>
      <c r="M44" s="123" t="s">
        <v>6</v>
      </c>
    </row>
    <row r="45" spans="1:13" s="12" customFormat="1" ht="21" customHeight="1" thickBot="1">
      <c r="A45" s="326"/>
      <c r="B45" s="154">
        <v>6</v>
      </c>
      <c r="C45" s="155" t="s">
        <v>43</v>
      </c>
      <c r="D45" s="156">
        <f t="shared" si="0"/>
        <v>0</v>
      </c>
      <c r="E45" s="125"/>
      <c r="F45" s="126"/>
      <c r="G45" s="157" t="s">
        <v>6</v>
      </c>
      <c r="H45" s="128"/>
      <c r="I45" s="126"/>
      <c r="J45" s="157" t="s">
        <v>6</v>
      </c>
      <c r="K45" s="128"/>
      <c r="L45" s="126"/>
      <c r="M45" s="129" t="s">
        <v>6</v>
      </c>
    </row>
    <row r="46" spans="1:13" s="12" customFormat="1" ht="25.5" customHeight="1" thickBot="1" thickTop="1">
      <c r="A46" s="313" t="s">
        <v>62</v>
      </c>
      <c r="B46" s="314"/>
      <c r="C46" s="315"/>
      <c r="D46" s="112">
        <f>SUM(D40:D45)</f>
        <v>0</v>
      </c>
      <c r="E46" s="99"/>
      <c r="F46" s="88"/>
      <c r="G46" s="89"/>
      <c r="H46" s="90"/>
      <c r="I46" s="100"/>
      <c r="J46" s="89"/>
      <c r="K46" s="90"/>
      <c r="L46" s="88"/>
      <c r="M46" s="91"/>
    </row>
    <row r="47" spans="1:13" s="12" customFormat="1" ht="25.5" customHeight="1" thickBot="1" thickTop="1">
      <c r="A47" s="313" t="s">
        <v>69</v>
      </c>
      <c r="B47" s="314"/>
      <c r="C47" s="315"/>
      <c r="D47" s="112"/>
      <c r="E47" s="99"/>
      <c r="F47" s="88"/>
      <c r="G47" s="89"/>
      <c r="H47" s="90"/>
      <c r="I47" s="100"/>
      <c r="J47" s="89"/>
      <c r="K47" s="90"/>
      <c r="L47" s="88"/>
      <c r="M47" s="91"/>
    </row>
    <row r="48" spans="1:13" ht="36" customHeight="1" thickBot="1" thickTop="1">
      <c r="A48" s="310" t="s">
        <v>68</v>
      </c>
      <c r="B48" s="311"/>
      <c r="C48" s="312"/>
      <c r="D48" s="101">
        <f>D33+D39+D46+D47</f>
        <v>0</v>
      </c>
      <c r="E48" s="102"/>
      <c r="F48" s="103"/>
      <c r="G48" s="104"/>
      <c r="H48" s="105"/>
      <c r="I48" s="103"/>
      <c r="J48" s="104"/>
      <c r="K48" s="105"/>
      <c r="L48" s="103"/>
      <c r="M48" s="106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view="pageBreakPreview" zoomScaleSheetLayoutView="100" zoomScalePageLayoutView="0" workbookViewId="0" topLeftCell="A28">
      <selection activeCell="D15" sqref="D15:F15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57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71" t="s">
        <v>0</v>
      </c>
      <c r="R1" s="272"/>
      <c r="S1" s="272"/>
      <c r="T1" s="272"/>
      <c r="U1" s="272"/>
      <c r="V1" s="272"/>
      <c r="W1" s="272"/>
      <c r="X1" s="272" t="s">
        <v>1</v>
      </c>
      <c r="Y1" s="272"/>
      <c r="Z1" s="272"/>
      <c r="AA1" s="272"/>
      <c r="AB1" s="272"/>
      <c r="AC1" s="272"/>
      <c r="AD1" s="273"/>
    </row>
    <row r="2" spans="1:30" ht="30" customHeight="1" thickBot="1">
      <c r="A2" s="1"/>
      <c r="B2" s="2"/>
      <c r="C2" s="3"/>
      <c r="D2" s="4"/>
      <c r="Q2" s="274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</row>
    <row r="3" spans="1:4" ht="24" customHeight="1" thickTop="1">
      <c r="A3" s="5"/>
      <c r="B3" s="1"/>
      <c r="C3" s="3"/>
      <c r="D3" s="4"/>
    </row>
    <row r="4" spans="1:30" ht="22.5" customHeight="1">
      <c r="A4" s="248" t="s">
        <v>124</v>
      </c>
      <c r="B4" s="249"/>
      <c r="C4" s="249"/>
      <c r="D4" s="24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</row>
    <row r="5" spans="1:30" ht="22.5" customHeight="1">
      <c r="A5" s="256" t="s">
        <v>55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</row>
    <row r="6" spans="1:30" ht="22.5" customHeight="1">
      <c r="A6" s="251" t="s">
        <v>125</v>
      </c>
      <c r="B6" s="252"/>
      <c r="C6" s="252"/>
      <c r="D6" s="252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</row>
    <row r="7" spans="1:30" ht="22.5" customHeight="1" thickBot="1">
      <c r="A7" s="253" t="s">
        <v>2</v>
      </c>
      <c r="B7" s="254"/>
      <c r="C7" s="254"/>
      <c r="D7" s="254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</row>
    <row r="8" spans="1:30" s="7" customFormat="1" ht="25.5" customHeight="1" thickBot="1">
      <c r="A8" s="229" t="s">
        <v>3</v>
      </c>
      <c r="B8" s="230"/>
      <c r="C8" s="6" t="s">
        <v>65</v>
      </c>
      <c r="D8" s="245" t="s">
        <v>4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</row>
    <row r="9" spans="1:30" s="12" customFormat="1" ht="19.5" customHeight="1">
      <c r="A9" s="239">
        <v>1</v>
      </c>
      <c r="B9" s="257" t="s">
        <v>5</v>
      </c>
      <c r="C9" s="218">
        <f>D9*I9*O9</f>
        <v>1266000</v>
      </c>
      <c r="D9" s="232">
        <v>250</v>
      </c>
      <c r="E9" s="233"/>
      <c r="F9" s="233"/>
      <c r="G9" s="8" t="s">
        <v>6</v>
      </c>
      <c r="H9" s="8" t="s">
        <v>44</v>
      </c>
      <c r="I9" s="231">
        <v>422</v>
      </c>
      <c r="J9" s="231"/>
      <c r="K9" s="231"/>
      <c r="L9" s="237" t="s">
        <v>7</v>
      </c>
      <c r="M9" s="238"/>
      <c r="N9" s="8" t="s">
        <v>45</v>
      </c>
      <c r="O9" s="238">
        <v>12</v>
      </c>
      <c r="P9" s="238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200"/>
      <c r="B10" s="203"/>
      <c r="C10" s="219"/>
      <c r="D10" s="187" t="s">
        <v>121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9"/>
    </row>
    <row r="11" spans="1:30" s="12" customFormat="1" ht="16.5" customHeight="1">
      <c r="A11" s="223" t="s">
        <v>8</v>
      </c>
      <c r="B11" s="243" t="s">
        <v>9</v>
      </c>
      <c r="C11" s="218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2" customFormat="1" ht="16.5" customHeight="1">
      <c r="A12" s="224"/>
      <c r="B12" s="244"/>
      <c r="C12" s="219"/>
      <c r="D12" s="169" t="s">
        <v>84</v>
      </c>
      <c r="E12" s="164"/>
      <c r="F12" s="164"/>
      <c r="G12" s="159"/>
      <c r="H12" s="159"/>
      <c r="I12" s="159"/>
      <c r="J12" s="159"/>
      <c r="K12" s="159"/>
      <c r="L12" s="159"/>
      <c r="M12" s="159"/>
      <c r="N12" s="164"/>
      <c r="O12" s="164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16"/>
      <c r="AF12" s="16"/>
      <c r="AG12" s="16"/>
      <c r="AH12" s="17"/>
      <c r="AI12" s="16"/>
    </row>
    <row r="13" spans="1:34" s="12" customFormat="1" ht="16.5" customHeight="1">
      <c r="A13" s="225"/>
      <c r="B13" s="220"/>
      <c r="C13" s="220"/>
      <c r="D13" s="18"/>
      <c r="E13" s="161"/>
      <c r="F13" s="161"/>
      <c r="G13" s="161"/>
      <c r="H13" s="161"/>
      <c r="I13" s="161"/>
      <c r="J13" s="161"/>
      <c r="K13" s="161"/>
      <c r="L13" s="161"/>
      <c r="M13" s="161"/>
      <c r="N13" s="167"/>
      <c r="O13" s="167"/>
      <c r="P13" s="167"/>
      <c r="Q13" s="168"/>
      <c r="R13" s="160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163"/>
      <c r="AH13" s="17"/>
    </row>
    <row r="14" spans="1:35" s="12" customFormat="1" ht="39" customHeight="1">
      <c r="A14" s="225"/>
      <c r="B14" s="171" t="s">
        <v>127</v>
      </c>
      <c r="C14" s="19">
        <f>G14*K14</f>
        <v>26400</v>
      </c>
      <c r="D14" s="240" t="s">
        <v>128</v>
      </c>
      <c r="E14" s="241"/>
      <c r="F14" s="241"/>
      <c r="G14" s="242">
        <v>12</v>
      </c>
      <c r="H14" s="242"/>
      <c r="I14" s="20" t="s">
        <v>10</v>
      </c>
      <c r="J14" s="20" t="s">
        <v>44</v>
      </c>
      <c r="K14" s="190">
        <v>2200</v>
      </c>
      <c r="L14" s="191"/>
      <c r="M14" s="191"/>
      <c r="N14" s="20" t="s">
        <v>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H14" s="23"/>
      <c r="AI14" s="24"/>
    </row>
    <row r="15" spans="1:30" s="12" customFormat="1" ht="39" customHeight="1">
      <c r="A15" s="225"/>
      <c r="B15" s="25" t="s">
        <v>11</v>
      </c>
      <c r="C15" s="26">
        <f>D15*I15</f>
        <v>68160</v>
      </c>
      <c r="D15" s="240">
        <v>160</v>
      </c>
      <c r="E15" s="265"/>
      <c r="F15" s="265"/>
      <c r="G15" s="108" t="s">
        <v>6</v>
      </c>
      <c r="H15" s="111" t="s">
        <v>44</v>
      </c>
      <c r="I15" s="207">
        <v>426</v>
      </c>
      <c r="J15" s="207"/>
      <c r="K15" s="207"/>
      <c r="L15" s="192" t="s">
        <v>7</v>
      </c>
      <c r="M15" s="192"/>
      <c r="N15" s="110"/>
      <c r="O15" s="108"/>
      <c r="P15" s="108"/>
      <c r="Q15" s="108"/>
      <c r="R15" s="263"/>
      <c r="S15" s="263"/>
      <c r="T15" s="263"/>
      <c r="U15" s="30"/>
      <c r="V15" s="264"/>
      <c r="W15" s="264"/>
      <c r="X15" s="264"/>
      <c r="Y15" s="264"/>
      <c r="Z15" s="264"/>
      <c r="AA15" s="263"/>
      <c r="AB15" s="263"/>
      <c r="AC15" s="263"/>
      <c r="AD15" s="31"/>
    </row>
    <row r="16" spans="1:30" s="12" customFormat="1" ht="19.5" customHeight="1">
      <c r="A16" s="225"/>
      <c r="B16" s="211"/>
      <c r="C16" s="204">
        <f>IF(I16+I17+R16+R17+AA16+AA17=0,"",I16+I17+R16+R17+AA16+AA17)</f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5"/>
    </row>
    <row r="17" spans="1:30" s="12" customFormat="1" ht="19.5" customHeight="1">
      <c r="A17" s="225"/>
      <c r="B17" s="203"/>
      <c r="C17" s="212"/>
      <c r="D17" s="196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97"/>
    </row>
    <row r="18" spans="1:30" s="12" customFormat="1" ht="19.5" customHeight="1">
      <c r="A18" s="225"/>
      <c r="B18" s="211"/>
      <c r="C18" s="204">
        <f>IF(I18+I19+R18+R19+AA18+AA19=0,"",I18+I19+R18+R19+AA18+AA19)</f>
      </c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5"/>
    </row>
    <row r="19" spans="1:30" s="12" customFormat="1" ht="19.5" customHeight="1">
      <c r="A19" s="225"/>
      <c r="B19" s="262"/>
      <c r="C19" s="212"/>
      <c r="D19" s="196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97"/>
    </row>
    <row r="20" spans="1:30" s="12" customFormat="1" ht="19.5" customHeight="1">
      <c r="A20" s="225"/>
      <c r="B20" s="211"/>
      <c r="C20" s="204">
        <f>IF(I20+I21+R20+R21+AA20+AA21=0,"",I20+I21+R20+R21+AA20+AA21)</f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5"/>
    </row>
    <row r="21" spans="1:30" s="12" customFormat="1" ht="19.5" customHeight="1">
      <c r="A21" s="225"/>
      <c r="B21" s="203"/>
      <c r="C21" s="212"/>
      <c r="D21" s="196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97"/>
    </row>
    <row r="22" spans="1:30" s="12" customFormat="1" ht="19.5" customHeight="1">
      <c r="A22" s="225"/>
      <c r="B22" s="201"/>
      <c r="C22" s="204">
        <f>IF(I22+I23+R22+R23+AA22+AA23=0,"",I22+I23+R22+R23+AA22+AA23)</f>
      </c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</row>
    <row r="23" spans="1:30" s="12" customFormat="1" ht="19.5" customHeight="1">
      <c r="A23" s="226"/>
      <c r="B23" s="203"/>
      <c r="C23" s="212"/>
      <c r="D23" s="196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97"/>
    </row>
    <row r="24" spans="1:30" s="12" customFormat="1" ht="16.5" customHeight="1">
      <c r="A24" s="198">
        <v>3</v>
      </c>
      <c r="B24" s="201" t="s">
        <v>12</v>
      </c>
      <c r="C24" s="204">
        <f>AB24+I25+I26+R26+AA26</f>
        <v>97554</v>
      </c>
      <c r="D24" s="37">
        <f>I24+N24</f>
        <v>17</v>
      </c>
      <c r="E24" s="29" t="s">
        <v>6</v>
      </c>
      <c r="F24" s="181" t="s">
        <v>13</v>
      </c>
      <c r="G24" s="180"/>
      <c r="H24" s="182"/>
      <c r="I24" s="139">
        <v>9</v>
      </c>
      <c r="J24" s="140" t="s">
        <v>6</v>
      </c>
      <c r="K24" s="185" t="s">
        <v>14</v>
      </c>
      <c r="L24" s="186"/>
      <c r="M24" s="186"/>
      <c r="N24" s="139">
        <v>8</v>
      </c>
      <c r="O24" s="38" t="s">
        <v>6</v>
      </c>
      <c r="P24" s="38" t="s">
        <v>46</v>
      </c>
      <c r="Q24" s="38" t="s">
        <v>44</v>
      </c>
      <c r="R24" s="179" t="s">
        <v>15</v>
      </c>
      <c r="S24" s="180"/>
      <c r="T24" s="180"/>
      <c r="U24" s="177">
        <v>426</v>
      </c>
      <c r="V24" s="178"/>
      <c r="W24" s="178"/>
      <c r="X24" s="40" t="s">
        <v>47</v>
      </c>
      <c r="Y24" s="41">
        <v>12</v>
      </c>
      <c r="Z24" s="39" t="s">
        <v>56</v>
      </c>
      <c r="AA24" s="40" t="s">
        <v>85</v>
      </c>
      <c r="AB24" s="174">
        <f>D24*U24*Y24</f>
        <v>86904</v>
      </c>
      <c r="AC24" s="174"/>
      <c r="AD24" s="175"/>
    </row>
    <row r="25" spans="1:30" s="12" customFormat="1" ht="16.5" customHeight="1">
      <c r="A25" s="199"/>
      <c r="B25" s="202"/>
      <c r="C25" s="205"/>
      <c r="D25" s="183" t="s">
        <v>16</v>
      </c>
      <c r="E25" s="184"/>
      <c r="F25" s="184"/>
      <c r="G25" s="184"/>
      <c r="H25" s="184"/>
      <c r="I25" s="176">
        <f>AA25</f>
        <v>6816</v>
      </c>
      <c r="J25" s="176"/>
      <c r="K25" s="176"/>
      <c r="L25" s="43" t="s">
        <v>6</v>
      </c>
      <c r="M25" s="42" t="s">
        <v>49</v>
      </c>
      <c r="N25" s="44">
        <v>4</v>
      </c>
      <c r="O25" s="184" t="s">
        <v>17</v>
      </c>
      <c r="P25" s="213"/>
      <c r="Q25" s="213"/>
      <c r="R25" s="213"/>
      <c r="S25" s="213"/>
      <c r="T25" s="213"/>
      <c r="U25" s="214">
        <v>426</v>
      </c>
      <c r="V25" s="215"/>
      <c r="W25" s="42" t="s">
        <v>50</v>
      </c>
      <c r="X25" s="44">
        <v>4</v>
      </c>
      <c r="Y25" s="42" t="s">
        <v>18</v>
      </c>
      <c r="Z25" s="42" t="s">
        <v>51</v>
      </c>
      <c r="AA25" s="176">
        <f>N25*U25*X25</f>
        <v>6816</v>
      </c>
      <c r="AB25" s="176"/>
      <c r="AC25" s="176"/>
      <c r="AD25" s="45" t="s">
        <v>46</v>
      </c>
    </row>
    <row r="26" spans="1:30" s="12" customFormat="1" ht="16.5" customHeight="1">
      <c r="A26" s="200"/>
      <c r="B26" s="203"/>
      <c r="C26" s="206"/>
      <c r="D26" s="196" t="s">
        <v>73</v>
      </c>
      <c r="E26" s="172"/>
      <c r="F26" s="172"/>
      <c r="G26" s="172"/>
      <c r="H26" s="172"/>
      <c r="I26" s="173">
        <v>3834</v>
      </c>
      <c r="J26" s="173"/>
      <c r="K26" s="173"/>
      <c r="L26" s="35" t="s">
        <v>6</v>
      </c>
      <c r="M26" s="172"/>
      <c r="N26" s="172"/>
      <c r="O26" s="172"/>
      <c r="P26" s="172"/>
      <c r="Q26" s="172"/>
      <c r="R26" s="173"/>
      <c r="S26" s="173"/>
      <c r="T26" s="173"/>
      <c r="U26" s="35" t="s">
        <v>6</v>
      </c>
      <c r="V26" s="172"/>
      <c r="W26" s="172"/>
      <c r="X26" s="172"/>
      <c r="Y26" s="172"/>
      <c r="Z26" s="172"/>
      <c r="AA26" s="173"/>
      <c r="AB26" s="173"/>
      <c r="AC26" s="173"/>
      <c r="AD26" s="36" t="s">
        <v>6</v>
      </c>
    </row>
    <row r="27" spans="1:30" s="12" customFormat="1" ht="19.5" customHeight="1">
      <c r="A27" s="227">
        <v>4</v>
      </c>
      <c r="B27" s="201" t="s">
        <v>19</v>
      </c>
      <c r="C27" s="204">
        <f>I27+I28+R27+R28+AA27+AA28</f>
        <v>68300</v>
      </c>
      <c r="D27" s="193" t="s">
        <v>74</v>
      </c>
      <c r="E27" s="194"/>
      <c r="F27" s="194"/>
      <c r="G27" s="194"/>
      <c r="H27" s="194"/>
      <c r="I27" s="207">
        <v>28300</v>
      </c>
      <c r="J27" s="207"/>
      <c r="K27" s="207"/>
      <c r="L27" s="29" t="s">
        <v>6</v>
      </c>
      <c r="M27" s="194" t="s">
        <v>75</v>
      </c>
      <c r="N27" s="194"/>
      <c r="O27" s="194"/>
      <c r="P27" s="194"/>
      <c r="Q27" s="194"/>
      <c r="R27" s="207">
        <v>20000</v>
      </c>
      <c r="S27" s="207"/>
      <c r="T27" s="207"/>
      <c r="U27" s="29" t="s">
        <v>6</v>
      </c>
      <c r="V27" s="194" t="s">
        <v>76</v>
      </c>
      <c r="W27" s="194"/>
      <c r="X27" s="194"/>
      <c r="Y27" s="194"/>
      <c r="Z27" s="194"/>
      <c r="AA27" s="207">
        <v>20000</v>
      </c>
      <c r="AB27" s="207"/>
      <c r="AC27" s="207"/>
      <c r="AD27" s="32" t="s">
        <v>6</v>
      </c>
    </row>
    <row r="28" spans="1:30" s="12" customFormat="1" ht="19.5" customHeight="1">
      <c r="A28" s="228"/>
      <c r="B28" s="202"/>
      <c r="C28" s="205"/>
      <c r="D28" s="196"/>
      <c r="E28" s="172"/>
      <c r="F28" s="172"/>
      <c r="G28" s="172"/>
      <c r="H28" s="172"/>
      <c r="I28" s="173"/>
      <c r="J28" s="173"/>
      <c r="K28" s="173"/>
      <c r="L28" s="35" t="s">
        <v>6</v>
      </c>
      <c r="M28" s="172"/>
      <c r="N28" s="172"/>
      <c r="O28" s="172"/>
      <c r="P28" s="172"/>
      <c r="Q28" s="172"/>
      <c r="R28" s="173"/>
      <c r="S28" s="173"/>
      <c r="T28" s="173"/>
      <c r="U28" s="35" t="s">
        <v>6</v>
      </c>
      <c r="V28" s="172"/>
      <c r="W28" s="172"/>
      <c r="X28" s="172"/>
      <c r="Y28" s="172"/>
      <c r="Z28" s="172"/>
      <c r="AA28" s="173"/>
      <c r="AB28" s="173"/>
      <c r="AC28" s="173"/>
      <c r="AD28" s="36" t="s">
        <v>6</v>
      </c>
    </row>
    <row r="29" spans="1:30" s="12" customFormat="1" ht="19.5" customHeight="1">
      <c r="A29" s="227">
        <v>5</v>
      </c>
      <c r="B29" s="201" t="s">
        <v>20</v>
      </c>
      <c r="C29" s="204">
        <f>I29+I30+R29+R30+AA29+AA30</f>
        <v>21000</v>
      </c>
      <c r="D29" s="193" t="s">
        <v>77</v>
      </c>
      <c r="E29" s="194"/>
      <c r="F29" s="194"/>
      <c r="G29" s="194"/>
      <c r="H29" s="194"/>
      <c r="I29" s="207">
        <v>6000</v>
      </c>
      <c r="J29" s="207"/>
      <c r="K29" s="207"/>
      <c r="L29" s="43" t="s">
        <v>6</v>
      </c>
      <c r="M29" s="194" t="s">
        <v>78</v>
      </c>
      <c r="N29" s="194"/>
      <c r="O29" s="194"/>
      <c r="P29" s="194"/>
      <c r="Q29" s="194"/>
      <c r="R29" s="207">
        <v>15000</v>
      </c>
      <c r="S29" s="207"/>
      <c r="T29" s="207"/>
      <c r="U29" s="43" t="s">
        <v>6</v>
      </c>
      <c r="V29" s="194"/>
      <c r="W29" s="194"/>
      <c r="X29" s="194"/>
      <c r="Y29" s="194"/>
      <c r="Z29" s="194"/>
      <c r="AA29" s="207"/>
      <c r="AB29" s="207"/>
      <c r="AC29" s="207"/>
      <c r="AD29" s="48" t="s">
        <v>6</v>
      </c>
    </row>
    <row r="30" spans="1:30" s="12" customFormat="1" ht="19.5" customHeight="1">
      <c r="A30" s="200"/>
      <c r="B30" s="203"/>
      <c r="C30" s="212"/>
      <c r="D30" s="196"/>
      <c r="E30" s="172"/>
      <c r="F30" s="172"/>
      <c r="G30" s="172"/>
      <c r="H30" s="172"/>
      <c r="I30" s="173"/>
      <c r="J30" s="173"/>
      <c r="K30" s="173"/>
      <c r="L30" s="43" t="s">
        <v>6</v>
      </c>
      <c r="M30" s="172"/>
      <c r="N30" s="172"/>
      <c r="O30" s="172"/>
      <c r="P30" s="172"/>
      <c r="Q30" s="172"/>
      <c r="R30" s="173"/>
      <c r="S30" s="173"/>
      <c r="T30" s="173"/>
      <c r="U30" s="43" t="s">
        <v>6</v>
      </c>
      <c r="V30" s="172"/>
      <c r="W30" s="172"/>
      <c r="X30" s="172"/>
      <c r="Y30" s="172"/>
      <c r="Z30" s="172"/>
      <c r="AA30" s="173"/>
      <c r="AB30" s="173"/>
      <c r="AC30" s="173"/>
      <c r="AD30" s="48" t="s">
        <v>6</v>
      </c>
    </row>
    <row r="31" spans="1:30" s="12" customFormat="1" ht="19.5" customHeight="1">
      <c r="A31" s="258" t="s">
        <v>21</v>
      </c>
      <c r="B31" s="216" t="s">
        <v>22</v>
      </c>
      <c r="C31" s="204">
        <f>I31+I32+R31+R32+AA31+AA32</f>
        <v>20000</v>
      </c>
      <c r="D31" s="193" t="s">
        <v>79</v>
      </c>
      <c r="E31" s="194"/>
      <c r="F31" s="194"/>
      <c r="G31" s="194"/>
      <c r="H31" s="194"/>
      <c r="I31" s="207">
        <v>20000</v>
      </c>
      <c r="J31" s="207"/>
      <c r="K31" s="207"/>
      <c r="L31" s="29" t="s">
        <v>6</v>
      </c>
      <c r="M31" s="194"/>
      <c r="N31" s="194"/>
      <c r="O31" s="194"/>
      <c r="P31" s="194"/>
      <c r="Q31" s="194"/>
      <c r="R31" s="207"/>
      <c r="S31" s="207"/>
      <c r="T31" s="207"/>
      <c r="U31" s="29" t="s">
        <v>6</v>
      </c>
      <c r="V31" s="194"/>
      <c r="W31" s="194"/>
      <c r="X31" s="194"/>
      <c r="Y31" s="194"/>
      <c r="Z31" s="194"/>
      <c r="AA31" s="207"/>
      <c r="AB31" s="207"/>
      <c r="AC31" s="207"/>
      <c r="AD31" s="32" t="s">
        <v>6</v>
      </c>
    </row>
    <row r="32" spans="1:30" s="12" customFormat="1" ht="19.5" customHeight="1">
      <c r="A32" s="259"/>
      <c r="B32" s="217"/>
      <c r="C32" s="212"/>
      <c r="D32" s="196"/>
      <c r="E32" s="172"/>
      <c r="F32" s="172"/>
      <c r="G32" s="172"/>
      <c r="H32" s="172"/>
      <c r="I32" s="173"/>
      <c r="J32" s="173"/>
      <c r="K32" s="173"/>
      <c r="L32" s="35" t="s">
        <v>6</v>
      </c>
      <c r="M32" s="172"/>
      <c r="N32" s="172"/>
      <c r="O32" s="172"/>
      <c r="P32" s="172"/>
      <c r="Q32" s="172"/>
      <c r="R32" s="173"/>
      <c r="S32" s="173"/>
      <c r="T32" s="173"/>
      <c r="U32" s="35" t="s">
        <v>6</v>
      </c>
      <c r="V32" s="172"/>
      <c r="W32" s="172"/>
      <c r="X32" s="172"/>
      <c r="Y32" s="172"/>
      <c r="Z32" s="172"/>
      <c r="AA32" s="173"/>
      <c r="AB32" s="173"/>
      <c r="AC32" s="173"/>
      <c r="AD32" s="36" t="s">
        <v>6</v>
      </c>
    </row>
    <row r="33" spans="1:30" s="12" customFormat="1" ht="19.5" customHeight="1">
      <c r="A33" s="259"/>
      <c r="B33" s="216" t="s">
        <v>57</v>
      </c>
      <c r="C33" s="204">
        <f>I33+I34+R33+R34+AA33+AA34</f>
        <v>60350</v>
      </c>
      <c r="D33" s="193" t="s">
        <v>80</v>
      </c>
      <c r="E33" s="194"/>
      <c r="F33" s="194"/>
      <c r="G33" s="194"/>
      <c r="H33" s="194"/>
      <c r="I33" s="207">
        <v>50000</v>
      </c>
      <c r="J33" s="207"/>
      <c r="K33" s="207"/>
      <c r="L33" s="43" t="s">
        <v>6</v>
      </c>
      <c r="M33" s="194" t="s">
        <v>81</v>
      </c>
      <c r="N33" s="194"/>
      <c r="O33" s="194"/>
      <c r="P33" s="194"/>
      <c r="Q33" s="194"/>
      <c r="R33" s="207">
        <v>10350</v>
      </c>
      <c r="S33" s="207"/>
      <c r="T33" s="207"/>
      <c r="U33" s="43" t="s">
        <v>6</v>
      </c>
      <c r="V33" s="194"/>
      <c r="W33" s="194"/>
      <c r="X33" s="194"/>
      <c r="Y33" s="194"/>
      <c r="Z33" s="194"/>
      <c r="AA33" s="207"/>
      <c r="AB33" s="207"/>
      <c r="AC33" s="207"/>
      <c r="AD33" s="48" t="s">
        <v>6</v>
      </c>
    </row>
    <row r="34" spans="1:30" s="12" customFormat="1" ht="19.5" customHeight="1">
      <c r="A34" s="259"/>
      <c r="B34" s="217"/>
      <c r="C34" s="212"/>
      <c r="D34" s="196"/>
      <c r="E34" s="172"/>
      <c r="F34" s="172"/>
      <c r="G34" s="172"/>
      <c r="H34" s="172"/>
      <c r="I34" s="173"/>
      <c r="J34" s="173"/>
      <c r="K34" s="173"/>
      <c r="L34" s="43" t="s">
        <v>6</v>
      </c>
      <c r="M34" s="172"/>
      <c r="N34" s="172"/>
      <c r="O34" s="172"/>
      <c r="P34" s="172"/>
      <c r="Q34" s="172"/>
      <c r="R34" s="173"/>
      <c r="S34" s="173"/>
      <c r="T34" s="173"/>
      <c r="U34" s="43" t="s">
        <v>6</v>
      </c>
      <c r="V34" s="172"/>
      <c r="W34" s="172"/>
      <c r="X34" s="172"/>
      <c r="Y34" s="172"/>
      <c r="Z34" s="172"/>
      <c r="AA34" s="173"/>
      <c r="AB34" s="173"/>
      <c r="AC34" s="173"/>
      <c r="AD34" s="48" t="s">
        <v>6</v>
      </c>
    </row>
    <row r="35" spans="1:30" s="12" customFormat="1" ht="19.5" customHeight="1">
      <c r="A35" s="259"/>
      <c r="B35" s="216" t="s">
        <v>58</v>
      </c>
      <c r="C35" s="261">
        <f>I35+I36+R35+R36+AA35+AA36</f>
        <v>50</v>
      </c>
      <c r="D35" s="193" t="s">
        <v>82</v>
      </c>
      <c r="E35" s="194"/>
      <c r="F35" s="194"/>
      <c r="G35" s="194"/>
      <c r="H35" s="194"/>
      <c r="I35" s="207">
        <v>50</v>
      </c>
      <c r="J35" s="207"/>
      <c r="K35" s="207"/>
      <c r="L35" s="29" t="s">
        <v>6</v>
      </c>
      <c r="M35" s="194"/>
      <c r="N35" s="194"/>
      <c r="O35" s="194"/>
      <c r="P35" s="194"/>
      <c r="Q35" s="194"/>
      <c r="R35" s="207"/>
      <c r="S35" s="207"/>
      <c r="T35" s="207"/>
      <c r="U35" s="29" t="s">
        <v>6</v>
      </c>
      <c r="V35" s="194"/>
      <c r="W35" s="194"/>
      <c r="X35" s="194"/>
      <c r="Y35" s="194"/>
      <c r="Z35" s="194"/>
      <c r="AA35" s="207"/>
      <c r="AB35" s="207"/>
      <c r="AC35" s="207"/>
      <c r="AD35" s="32" t="s">
        <v>6</v>
      </c>
    </row>
    <row r="36" spans="1:30" s="12" customFormat="1" ht="19.5" customHeight="1">
      <c r="A36" s="260"/>
      <c r="B36" s="203"/>
      <c r="C36" s="206"/>
      <c r="D36" s="196"/>
      <c r="E36" s="172"/>
      <c r="F36" s="172"/>
      <c r="G36" s="172"/>
      <c r="H36" s="172"/>
      <c r="I36" s="173"/>
      <c r="J36" s="173"/>
      <c r="K36" s="173"/>
      <c r="L36" s="35" t="s">
        <v>6</v>
      </c>
      <c r="M36" s="172"/>
      <c r="N36" s="172"/>
      <c r="O36" s="172"/>
      <c r="P36" s="172"/>
      <c r="Q36" s="172"/>
      <c r="R36" s="173"/>
      <c r="S36" s="173"/>
      <c r="T36" s="173"/>
      <c r="U36" s="35" t="s">
        <v>6</v>
      </c>
      <c r="V36" s="172"/>
      <c r="W36" s="172"/>
      <c r="X36" s="172"/>
      <c r="Y36" s="172"/>
      <c r="Z36" s="172"/>
      <c r="AA36" s="173"/>
      <c r="AB36" s="173"/>
      <c r="AC36" s="173"/>
      <c r="AD36" s="36" t="s">
        <v>6</v>
      </c>
    </row>
    <row r="37" spans="1:30" s="12" customFormat="1" ht="19.5" customHeight="1">
      <c r="A37" s="227">
        <v>7</v>
      </c>
      <c r="B37" s="268" t="s">
        <v>23</v>
      </c>
      <c r="C37" s="261">
        <f>I37+I38+R37+R38+AA37+AA38</f>
        <v>123510</v>
      </c>
      <c r="D37" s="193" t="s">
        <v>83</v>
      </c>
      <c r="E37" s="194"/>
      <c r="F37" s="194"/>
      <c r="G37" s="194"/>
      <c r="H37" s="194"/>
      <c r="I37" s="207">
        <v>123510</v>
      </c>
      <c r="J37" s="207"/>
      <c r="K37" s="207"/>
      <c r="L37" s="29" t="s">
        <v>6</v>
      </c>
      <c r="M37" s="194"/>
      <c r="N37" s="194"/>
      <c r="O37" s="194"/>
      <c r="P37" s="194"/>
      <c r="Q37" s="194"/>
      <c r="R37" s="207"/>
      <c r="S37" s="207"/>
      <c r="T37" s="207"/>
      <c r="U37" s="29" t="s">
        <v>6</v>
      </c>
      <c r="V37" s="194"/>
      <c r="W37" s="194"/>
      <c r="X37" s="194"/>
      <c r="Y37" s="194"/>
      <c r="Z37" s="194"/>
      <c r="AA37" s="207"/>
      <c r="AB37" s="207"/>
      <c r="AC37" s="207"/>
      <c r="AD37" s="32" t="s">
        <v>6</v>
      </c>
    </row>
    <row r="38" spans="1:30" s="12" customFormat="1" ht="19.5" customHeight="1" thickBot="1">
      <c r="A38" s="267"/>
      <c r="B38" s="269"/>
      <c r="C38" s="270"/>
      <c r="D38" s="277"/>
      <c r="E38" s="278"/>
      <c r="F38" s="278"/>
      <c r="G38" s="278"/>
      <c r="H38" s="278"/>
      <c r="I38" s="266"/>
      <c r="J38" s="266"/>
      <c r="K38" s="266"/>
      <c r="L38" s="51" t="s">
        <v>6</v>
      </c>
      <c r="M38" s="278"/>
      <c r="N38" s="278"/>
      <c r="O38" s="278"/>
      <c r="P38" s="278"/>
      <c r="Q38" s="278"/>
      <c r="R38" s="266"/>
      <c r="S38" s="266"/>
      <c r="T38" s="266"/>
      <c r="U38" s="51" t="s">
        <v>6</v>
      </c>
      <c r="V38" s="278"/>
      <c r="W38" s="278"/>
      <c r="X38" s="278"/>
      <c r="Y38" s="278"/>
      <c r="Z38" s="278"/>
      <c r="AA38" s="266"/>
      <c r="AB38" s="266"/>
      <c r="AC38" s="266"/>
      <c r="AD38" s="52" t="s">
        <v>6</v>
      </c>
    </row>
    <row r="39" spans="1:30" s="12" customFormat="1" ht="49.5" customHeight="1" thickBot="1" thickTop="1">
      <c r="A39" s="221" t="s">
        <v>24</v>
      </c>
      <c r="B39" s="222"/>
      <c r="C39" s="53">
        <f>SUM(C9:C38)</f>
        <v>2049524</v>
      </c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</row>
    <row r="40" spans="1:4" s="12" customFormat="1" ht="9" customHeight="1">
      <c r="A40" s="54"/>
      <c r="B40" s="54"/>
      <c r="C40" s="55"/>
      <c r="D40" s="56"/>
    </row>
    <row r="58" ht="13.5"/>
  </sheetData>
  <sheetProtection/>
  <mergeCells count="151"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D22:AD23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37">
      <selection activeCell="P33" sqref="P33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57" customWidth="1"/>
    <col min="5" max="5" width="9.875" style="0" customWidth="1"/>
    <col min="6" max="6" width="7.125" style="0" customWidth="1"/>
    <col min="7" max="7" width="2.50390625" style="107" customWidth="1"/>
    <col min="8" max="8" width="9.875" style="0" customWidth="1"/>
    <col min="9" max="9" width="7.125" style="0" customWidth="1"/>
    <col min="10" max="10" width="2.50390625" style="10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251" t="s">
        <v>25</v>
      </c>
      <c r="B1" s="251"/>
      <c r="C1" s="252"/>
      <c r="D1" s="252"/>
      <c r="E1" s="252"/>
      <c r="G1" s="58"/>
      <c r="J1" s="58"/>
    </row>
    <row r="2" spans="1:13" s="12" customFormat="1" ht="25.5" customHeight="1" thickBot="1">
      <c r="A2" s="229" t="s">
        <v>3</v>
      </c>
      <c r="B2" s="296"/>
      <c r="C2" s="297"/>
      <c r="D2" s="59" t="s">
        <v>65</v>
      </c>
      <c r="E2" s="290" t="s">
        <v>26</v>
      </c>
      <c r="F2" s="291"/>
      <c r="G2" s="291"/>
      <c r="H2" s="291"/>
      <c r="I2" s="291"/>
      <c r="J2" s="291"/>
      <c r="K2" s="291"/>
      <c r="L2" s="291"/>
      <c r="M2" s="292"/>
    </row>
    <row r="3" spans="1:13" s="12" customFormat="1" ht="12.75" customHeight="1">
      <c r="A3" s="225" t="s">
        <v>27</v>
      </c>
      <c r="B3" s="294">
        <v>1</v>
      </c>
      <c r="C3" s="295" t="s">
        <v>28</v>
      </c>
      <c r="D3" s="293">
        <f>F3+F4+I3+I4+L3+L4</f>
        <v>78500</v>
      </c>
      <c r="E3" s="60" t="s">
        <v>86</v>
      </c>
      <c r="F3" s="61">
        <v>78500</v>
      </c>
      <c r="G3" s="62" t="s">
        <v>87</v>
      </c>
      <c r="H3" s="63"/>
      <c r="I3" s="61"/>
      <c r="J3" s="62" t="s">
        <v>87</v>
      </c>
      <c r="K3" s="46"/>
      <c r="L3" s="61"/>
      <c r="M3" s="64" t="s">
        <v>6</v>
      </c>
    </row>
    <row r="4" spans="1:13" s="12" customFormat="1" ht="12.75" customHeight="1">
      <c r="A4" s="225"/>
      <c r="B4" s="288"/>
      <c r="C4" s="282"/>
      <c r="D4" s="284"/>
      <c r="E4" s="60"/>
      <c r="F4" s="61"/>
      <c r="G4" s="62" t="s">
        <v>87</v>
      </c>
      <c r="H4" s="63"/>
      <c r="I4" s="61"/>
      <c r="J4" s="62" t="s">
        <v>87</v>
      </c>
      <c r="K4" s="46"/>
      <c r="L4" s="61"/>
      <c r="M4" s="64" t="s">
        <v>6</v>
      </c>
    </row>
    <row r="5" spans="1:13" s="12" customFormat="1" ht="12.75" customHeight="1">
      <c r="A5" s="225"/>
      <c r="B5" s="287">
        <v>2</v>
      </c>
      <c r="C5" s="281" t="s">
        <v>29</v>
      </c>
      <c r="D5" s="279">
        <f>F5+F6+I5+I6+L5+L6</f>
        <v>95735</v>
      </c>
      <c r="E5" s="65" t="s">
        <v>88</v>
      </c>
      <c r="F5" s="66">
        <v>38000</v>
      </c>
      <c r="G5" s="67" t="s">
        <v>87</v>
      </c>
      <c r="H5" s="68" t="s">
        <v>89</v>
      </c>
      <c r="I5" s="66">
        <v>14525</v>
      </c>
      <c r="J5" s="67" t="s">
        <v>87</v>
      </c>
      <c r="K5" s="27" t="s">
        <v>90</v>
      </c>
      <c r="L5" s="66">
        <v>38010</v>
      </c>
      <c r="M5" s="69" t="s">
        <v>6</v>
      </c>
    </row>
    <row r="6" spans="1:13" s="12" customFormat="1" ht="12.75" customHeight="1">
      <c r="A6" s="225"/>
      <c r="B6" s="288"/>
      <c r="C6" s="282"/>
      <c r="D6" s="284"/>
      <c r="E6" s="70" t="s">
        <v>91</v>
      </c>
      <c r="F6" s="71">
        <v>5200</v>
      </c>
      <c r="G6" s="72" t="s">
        <v>87</v>
      </c>
      <c r="H6" s="73"/>
      <c r="I6" s="71"/>
      <c r="J6" s="72" t="s">
        <v>87</v>
      </c>
      <c r="K6" s="33"/>
      <c r="L6" s="71"/>
      <c r="M6" s="74" t="s">
        <v>6</v>
      </c>
    </row>
    <row r="7" spans="1:13" s="12" customFormat="1" ht="12.75" customHeight="1">
      <c r="A7" s="225"/>
      <c r="B7" s="287">
        <v>3</v>
      </c>
      <c r="C7" s="281" t="s">
        <v>30</v>
      </c>
      <c r="D7" s="279">
        <f>F7+F8+I7+I8+L7+L8</f>
        <v>84000</v>
      </c>
      <c r="E7" s="60" t="s">
        <v>92</v>
      </c>
      <c r="F7" s="61">
        <v>84000</v>
      </c>
      <c r="G7" s="67" t="s">
        <v>87</v>
      </c>
      <c r="H7" s="63"/>
      <c r="I7" s="61"/>
      <c r="J7" s="67" t="s">
        <v>87</v>
      </c>
      <c r="K7" s="46"/>
      <c r="L7" s="61"/>
      <c r="M7" s="69" t="s">
        <v>6</v>
      </c>
    </row>
    <row r="8" spans="1:13" s="12" customFormat="1" ht="12.75" customHeight="1">
      <c r="A8" s="225"/>
      <c r="B8" s="288"/>
      <c r="C8" s="282"/>
      <c r="D8" s="284"/>
      <c r="E8" s="60"/>
      <c r="F8" s="61"/>
      <c r="G8" s="72" t="s">
        <v>87</v>
      </c>
      <c r="H8" s="63"/>
      <c r="I8" s="61"/>
      <c r="J8" s="72" t="s">
        <v>87</v>
      </c>
      <c r="K8" s="46"/>
      <c r="L8" s="61"/>
      <c r="M8" s="74" t="s">
        <v>6</v>
      </c>
    </row>
    <row r="9" spans="1:13" s="12" customFormat="1" ht="12.75" customHeight="1">
      <c r="A9" s="225"/>
      <c r="B9" s="287">
        <v>4</v>
      </c>
      <c r="C9" s="281" t="s">
        <v>31</v>
      </c>
      <c r="D9" s="279">
        <f>F9+F10+I9+I10+L9+L10</f>
        <v>0</v>
      </c>
      <c r="E9" s="65"/>
      <c r="F9" s="66"/>
      <c r="G9" s="67" t="s">
        <v>87</v>
      </c>
      <c r="H9" s="68"/>
      <c r="I9" s="66"/>
      <c r="J9" s="67" t="s">
        <v>87</v>
      </c>
      <c r="K9" s="27"/>
      <c r="L9" s="66"/>
      <c r="M9" s="69" t="s">
        <v>6</v>
      </c>
    </row>
    <row r="10" spans="1:13" s="12" customFormat="1" ht="12.75" customHeight="1">
      <c r="A10" s="225"/>
      <c r="B10" s="288"/>
      <c r="C10" s="282"/>
      <c r="D10" s="284"/>
      <c r="E10" s="70"/>
      <c r="F10" s="71"/>
      <c r="G10" s="72" t="s">
        <v>87</v>
      </c>
      <c r="H10" s="73"/>
      <c r="I10" s="71"/>
      <c r="J10" s="72" t="s">
        <v>87</v>
      </c>
      <c r="K10" s="33"/>
      <c r="L10" s="71"/>
      <c r="M10" s="74" t="s">
        <v>6</v>
      </c>
    </row>
    <row r="11" spans="1:13" s="12" customFormat="1" ht="12.75" customHeight="1">
      <c r="A11" s="225"/>
      <c r="B11" s="287">
        <v>5</v>
      </c>
      <c r="C11" s="299" t="s">
        <v>32</v>
      </c>
      <c r="D11" s="279">
        <f>F11+F12+I11+I12+L11+L12</f>
        <v>153579</v>
      </c>
      <c r="E11" s="65" t="s">
        <v>93</v>
      </c>
      <c r="F11" s="66">
        <v>69542</v>
      </c>
      <c r="G11" s="67" t="s">
        <v>87</v>
      </c>
      <c r="H11" s="68" t="s">
        <v>94</v>
      </c>
      <c r="I11" s="66">
        <v>48552</v>
      </c>
      <c r="J11" s="67" t="s">
        <v>87</v>
      </c>
      <c r="K11" s="27" t="s">
        <v>95</v>
      </c>
      <c r="L11" s="66">
        <v>35485</v>
      </c>
      <c r="M11" s="69" t="s">
        <v>6</v>
      </c>
    </row>
    <row r="12" spans="1:13" s="12" customFormat="1" ht="12.75" customHeight="1">
      <c r="A12" s="225"/>
      <c r="B12" s="288"/>
      <c r="C12" s="300"/>
      <c r="D12" s="284"/>
      <c r="E12" s="70"/>
      <c r="F12" s="71"/>
      <c r="G12" s="72" t="s">
        <v>87</v>
      </c>
      <c r="H12" s="73"/>
      <c r="I12" s="71"/>
      <c r="J12" s="72" t="s">
        <v>87</v>
      </c>
      <c r="K12" s="33"/>
      <c r="L12" s="71"/>
      <c r="M12" s="74" t="s">
        <v>6</v>
      </c>
    </row>
    <row r="13" spans="1:13" s="12" customFormat="1" ht="12.75" customHeight="1">
      <c r="A13" s="225"/>
      <c r="B13" s="287">
        <v>6</v>
      </c>
      <c r="C13" s="281" t="s">
        <v>33</v>
      </c>
      <c r="D13" s="279">
        <f>F13+F14+I13+I14+L13+L14</f>
        <v>150750</v>
      </c>
      <c r="E13" s="65" t="s">
        <v>96</v>
      </c>
      <c r="F13" s="66">
        <v>150750</v>
      </c>
      <c r="G13" s="67" t="s">
        <v>87</v>
      </c>
      <c r="H13" s="68"/>
      <c r="I13" s="66"/>
      <c r="J13" s="67" t="s">
        <v>87</v>
      </c>
      <c r="K13" s="27"/>
      <c r="L13" s="66"/>
      <c r="M13" s="69" t="s">
        <v>6</v>
      </c>
    </row>
    <row r="14" spans="1:13" s="12" customFormat="1" ht="12.75" customHeight="1">
      <c r="A14" s="225"/>
      <c r="B14" s="288"/>
      <c r="C14" s="282"/>
      <c r="D14" s="284"/>
      <c r="E14" s="70"/>
      <c r="F14" s="71"/>
      <c r="G14" s="72" t="s">
        <v>87</v>
      </c>
      <c r="H14" s="73"/>
      <c r="I14" s="71"/>
      <c r="J14" s="72" t="s">
        <v>87</v>
      </c>
      <c r="K14" s="33"/>
      <c r="L14" s="71"/>
      <c r="M14" s="74" t="s">
        <v>6</v>
      </c>
    </row>
    <row r="15" spans="1:13" s="12" customFormat="1" ht="12.75" customHeight="1">
      <c r="A15" s="225"/>
      <c r="B15" s="287">
        <v>7</v>
      </c>
      <c r="C15" s="281" t="s">
        <v>52</v>
      </c>
      <c r="D15" s="279">
        <f>F15+F16+I15+I16+L15+L16</f>
        <v>70000</v>
      </c>
      <c r="E15" s="60" t="s">
        <v>97</v>
      </c>
      <c r="F15" s="61">
        <v>50000</v>
      </c>
      <c r="G15" s="67" t="s">
        <v>87</v>
      </c>
      <c r="H15" s="63" t="s">
        <v>98</v>
      </c>
      <c r="I15" s="61">
        <v>20000</v>
      </c>
      <c r="J15" s="67" t="s">
        <v>87</v>
      </c>
      <c r="K15" s="46"/>
      <c r="L15" s="61"/>
      <c r="M15" s="69" t="s">
        <v>6</v>
      </c>
    </row>
    <row r="16" spans="1:13" s="12" customFormat="1" ht="12.75" customHeight="1" thickBot="1">
      <c r="A16" s="289"/>
      <c r="B16" s="298"/>
      <c r="C16" s="301"/>
      <c r="D16" s="280"/>
      <c r="E16" s="75"/>
      <c r="F16" s="76"/>
      <c r="G16" s="77" t="s">
        <v>87</v>
      </c>
      <c r="H16" s="78"/>
      <c r="I16" s="76"/>
      <c r="J16" s="77" t="s">
        <v>87</v>
      </c>
      <c r="K16" s="49"/>
      <c r="L16" s="76"/>
      <c r="M16" s="79" t="s">
        <v>6</v>
      </c>
    </row>
    <row r="17" spans="1:13" s="12" customFormat="1" ht="25.5" customHeight="1" thickBot="1" thickTop="1">
      <c r="A17" s="302" t="s">
        <v>34</v>
      </c>
      <c r="B17" s="303"/>
      <c r="C17" s="304"/>
      <c r="D17" s="158">
        <f>SUM(D3:D16)</f>
        <v>632564</v>
      </c>
      <c r="E17" s="87"/>
      <c r="F17" s="100"/>
      <c r="G17" s="89"/>
      <c r="H17" s="90"/>
      <c r="I17" s="100"/>
      <c r="J17" s="89"/>
      <c r="K17" s="90"/>
      <c r="L17" s="100"/>
      <c r="M17" s="91"/>
    </row>
    <row r="18" spans="1:13" s="12" customFormat="1" ht="18" customHeight="1" thickTop="1">
      <c r="A18" s="225" t="s">
        <v>35</v>
      </c>
      <c r="B18" s="305">
        <v>1</v>
      </c>
      <c r="C18" s="306" t="s">
        <v>36</v>
      </c>
      <c r="D18" s="283">
        <f>F18+F19+I18+I19+L18+L19</f>
        <v>99524</v>
      </c>
      <c r="E18" s="83" t="s">
        <v>99</v>
      </c>
      <c r="F18" s="47">
        <v>99524</v>
      </c>
      <c r="G18" s="62" t="s">
        <v>87</v>
      </c>
      <c r="H18" s="46"/>
      <c r="I18" s="47"/>
      <c r="J18" s="62" t="s">
        <v>87</v>
      </c>
      <c r="K18" s="46"/>
      <c r="L18" s="47"/>
      <c r="M18" s="64" t="s">
        <v>6</v>
      </c>
    </row>
    <row r="19" spans="1:13" s="12" customFormat="1" ht="18" customHeight="1">
      <c r="A19" s="225"/>
      <c r="B19" s="288"/>
      <c r="C19" s="282"/>
      <c r="D19" s="203"/>
      <c r="E19" s="82"/>
      <c r="F19" s="34"/>
      <c r="G19" s="72" t="s">
        <v>87</v>
      </c>
      <c r="H19" s="33"/>
      <c r="I19" s="34"/>
      <c r="J19" s="72" t="s">
        <v>87</v>
      </c>
      <c r="K19" s="33"/>
      <c r="L19" s="34"/>
      <c r="M19" s="74" t="s">
        <v>6</v>
      </c>
    </row>
    <row r="20" spans="1:13" s="12" customFormat="1" ht="18" customHeight="1">
      <c r="A20" s="225"/>
      <c r="B20" s="287">
        <v>2</v>
      </c>
      <c r="C20" s="285" t="s">
        <v>37</v>
      </c>
      <c r="D20" s="279">
        <f>F20+F21+I20+I21+L20+L21</f>
        <v>146855</v>
      </c>
      <c r="E20" s="83" t="s">
        <v>100</v>
      </c>
      <c r="F20" s="47">
        <v>28355</v>
      </c>
      <c r="G20" s="62" t="s">
        <v>87</v>
      </c>
      <c r="H20" s="46" t="s">
        <v>123</v>
      </c>
      <c r="I20" s="47">
        <v>70000</v>
      </c>
      <c r="J20" s="62" t="s">
        <v>87</v>
      </c>
      <c r="K20" s="46" t="s">
        <v>101</v>
      </c>
      <c r="L20" s="47">
        <v>48500</v>
      </c>
      <c r="M20" s="64" t="s">
        <v>6</v>
      </c>
    </row>
    <row r="21" spans="1:13" s="12" customFormat="1" ht="18" customHeight="1">
      <c r="A21" s="225"/>
      <c r="B21" s="288"/>
      <c r="C21" s="286"/>
      <c r="D21" s="284"/>
      <c r="E21" s="83"/>
      <c r="F21" s="47"/>
      <c r="G21" s="62" t="s">
        <v>87</v>
      </c>
      <c r="H21" s="46"/>
      <c r="I21" s="47"/>
      <c r="J21" s="62" t="s">
        <v>87</v>
      </c>
      <c r="K21" s="46"/>
      <c r="L21" s="47"/>
      <c r="M21" s="64" t="s">
        <v>6</v>
      </c>
    </row>
    <row r="22" spans="1:13" s="12" customFormat="1" ht="18" customHeight="1">
      <c r="A22" s="225"/>
      <c r="B22" s="287">
        <v>3</v>
      </c>
      <c r="C22" s="281" t="s">
        <v>38</v>
      </c>
      <c r="D22" s="279">
        <f>F22+F23+I22+I23+L22+L23</f>
        <v>96833</v>
      </c>
      <c r="E22" s="84" t="s">
        <v>102</v>
      </c>
      <c r="F22" s="28">
        <v>44333</v>
      </c>
      <c r="G22" s="67" t="s">
        <v>87</v>
      </c>
      <c r="H22" s="27" t="s">
        <v>103</v>
      </c>
      <c r="I22" s="28">
        <v>52500</v>
      </c>
      <c r="J22" s="67" t="s">
        <v>87</v>
      </c>
      <c r="K22" s="27"/>
      <c r="L22" s="28"/>
      <c r="M22" s="69" t="s">
        <v>6</v>
      </c>
    </row>
    <row r="23" spans="1:13" s="12" customFormat="1" ht="18" customHeight="1">
      <c r="A23" s="225"/>
      <c r="B23" s="288"/>
      <c r="C23" s="282"/>
      <c r="D23" s="284"/>
      <c r="E23" s="82"/>
      <c r="F23" s="34"/>
      <c r="G23" s="72" t="s">
        <v>87</v>
      </c>
      <c r="H23" s="33"/>
      <c r="I23" s="34"/>
      <c r="J23" s="72" t="s">
        <v>87</v>
      </c>
      <c r="K23" s="33"/>
      <c r="L23" s="34"/>
      <c r="M23" s="74" t="s">
        <v>6</v>
      </c>
    </row>
    <row r="24" spans="1:13" s="12" customFormat="1" ht="18" customHeight="1">
      <c r="A24" s="225"/>
      <c r="B24" s="287">
        <v>4</v>
      </c>
      <c r="C24" s="281" t="s">
        <v>39</v>
      </c>
      <c r="D24" s="279">
        <f>F24+F25+I24+I25+L24+L25</f>
        <v>315008</v>
      </c>
      <c r="E24" s="83" t="s">
        <v>104</v>
      </c>
      <c r="F24" s="47">
        <v>145008</v>
      </c>
      <c r="G24" s="62" t="s">
        <v>87</v>
      </c>
      <c r="H24" s="46" t="s">
        <v>105</v>
      </c>
      <c r="I24" s="47">
        <v>120000</v>
      </c>
      <c r="J24" s="62" t="s">
        <v>87</v>
      </c>
      <c r="K24" s="46" t="s">
        <v>106</v>
      </c>
      <c r="L24" s="47">
        <v>50000</v>
      </c>
      <c r="M24" s="64" t="s">
        <v>6</v>
      </c>
    </row>
    <row r="25" spans="1:13" s="12" customFormat="1" ht="18" customHeight="1">
      <c r="A25" s="225"/>
      <c r="B25" s="288"/>
      <c r="C25" s="282"/>
      <c r="D25" s="284"/>
      <c r="E25" s="83"/>
      <c r="F25" s="47"/>
      <c r="G25" s="62" t="s">
        <v>87</v>
      </c>
      <c r="H25" s="46"/>
      <c r="I25" s="47"/>
      <c r="J25" s="62" t="s">
        <v>87</v>
      </c>
      <c r="K25" s="46"/>
      <c r="L25" s="47"/>
      <c r="M25" s="64" t="s">
        <v>6</v>
      </c>
    </row>
    <row r="26" spans="1:13" s="12" customFormat="1" ht="18" customHeight="1">
      <c r="A26" s="225"/>
      <c r="B26" s="287">
        <v>5</v>
      </c>
      <c r="C26" s="281" t="s">
        <v>40</v>
      </c>
      <c r="D26" s="279">
        <f>F26+F27+I26+I27+L26+L27</f>
        <v>135278</v>
      </c>
      <c r="E26" s="84" t="s">
        <v>107</v>
      </c>
      <c r="F26" s="28">
        <v>75278</v>
      </c>
      <c r="G26" s="67" t="s">
        <v>87</v>
      </c>
      <c r="H26" s="27" t="s">
        <v>119</v>
      </c>
      <c r="I26" s="28">
        <v>60000</v>
      </c>
      <c r="J26" s="67" t="s">
        <v>87</v>
      </c>
      <c r="K26" s="27"/>
      <c r="L26" s="28"/>
      <c r="M26" s="69" t="s">
        <v>6</v>
      </c>
    </row>
    <row r="27" spans="1:13" s="12" customFormat="1" ht="18" customHeight="1">
      <c r="A27" s="225"/>
      <c r="B27" s="288"/>
      <c r="C27" s="282"/>
      <c r="D27" s="284"/>
      <c r="E27" s="82"/>
      <c r="F27" s="34"/>
      <c r="G27" s="72" t="s">
        <v>87</v>
      </c>
      <c r="H27" s="33"/>
      <c r="I27" s="34"/>
      <c r="J27" s="72" t="s">
        <v>87</v>
      </c>
      <c r="K27" s="33"/>
      <c r="L27" s="34"/>
      <c r="M27" s="74" t="s">
        <v>6</v>
      </c>
    </row>
    <row r="28" spans="1:13" s="12" customFormat="1" ht="18" customHeight="1">
      <c r="A28" s="225"/>
      <c r="B28" s="287">
        <v>6</v>
      </c>
      <c r="C28" s="201" t="s">
        <v>41</v>
      </c>
      <c r="D28" s="279">
        <f>F28+F29+I28+I29+L28+L29</f>
        <v>130000</v>
      </c>
      <c r="E28" s="84" t="s">
        <v>108</v>
      </c>
      <c r="F28" s="28">
        <v>70000</v>
      </c>
      <c r="G28" s="67" t="s">
        <v>87</v>
      </c>
      <c r="H28" s="27" t="s">
        <v>109</v>
      </c>
      <c r="I28" s="28">
        <v>30000</v>
      </c>
      <c r="J28" s="67" t="s">
        <v>87</v>
      </c>
      <c r="K28" s="27" t="s">
        <v>110</v>
      </c>
      <c r="L28" s="28">
        <v>30000</v>
      </c>
      <c r="M28" s="69" t="s">
        <v>6</v>
      </c>
    </row>
    <row r="29" spans="1:13" s="12" customFormat="1" ht="18" customHeight="1">
      <c r="A29" s="225"/>
      <c r="B29" s="288"/>
      <c r="C29" s="203"/>
      <c r="D29" s="284"/>
      <c r="E29" s="82"/>
      <c r="F29" s="34"/>
      <c r="G29" s="72" t="s">
        <v>87</v>
      </c>
      <c r="H29" s="33"/>
      <c r="I29" s="34"/>
      <c r="J29" s="72" t="s">
        <v>87</v>
      </c>
      <c r="K29" s="33"/>
      <c r="L29" s="34"/>
      <c r="M29" s="74" t="s">
        <v>6</v>
      </c>
    </row>
    <row r="30" spans="1:13" s="12" customFormat="1" ht="18" customHeight="1">
      <c r="A30" s="225"/>
      <c r="B30" s="287">
        <v>7</v>
      </c>
      <c r="C30" s="201" t="s">
        <v>53</v>
      </c>
      <c r="D30" s="279">
        <f>F30+F31+I30+I31+L30+L31</f>
        <v>0</v>
      </c>
      <c r="E30" s="83"/>
      <c r="F30" s="47"/>
      <c r="G30" s="62" t="s">
        <v>6</v>
      </c>
      <c r="H30" s="46"/>
      <c r="I30" s="47"/>
      <c r="J30" s="62" t="s">
        <v>6</v>
      </c>
      <c r="K30" s="46"/>
      <c r="L30" s="47"/>
      <c r="M30" s="64" t="s">
        <v>6</v>
      </c>
    </row>
    <row r="31" spans="1:13" s="12" customFormat="1" ht="18" customHeight="1" thickBot="1">
      <c r="A31" s="289"/>
      <c r="B31" s="298"/>
      <c r="C31" s="307"/>
      <c r="D31" s="280"/>
      <c r="E31" s="85"/>
      <c r="F31" s="50"/>
      <c r="G31" s="77" t="s">
        <v>6</v>
      </c>
      <c r="H31" s="49"/>
      <c r="I31" s="50"/>
      <c r="J31" s="77" t="s">
        <v>6</v>
      </c>
      <c r="K31" s="49"/>
      <c r="L31" s="50"/>
      <c r="M31" s="79" t="s">
        <v>6</v>
      </c>
    </row>
    <row r="32" spans="1:13" s="12" customFormat="1" ht="25.5" customHeight="1" thickBot="1" thickTop="1">
      <c r="A32" s="302" t="s">
        <v>42</v>
      </c>
      <c r="B32" s="303"/>
      <c r="C32" s="304"/>
      <c r="D32" s="86">
        <f>SUM(D18:D31)</f>
        <v>923498</v>
      </c>
      <c r="E32" s="87"/>
      <c r="F32" s="88"/>
      <c r="G32" s="89"/>
      <c r="H32" s="90"/>
      <c r="I32" s="88"/>
      <c r="J32" s="89"/>
      <c r="K32" s="90"/>
      <c r="L32" s="88"/>
      <c r="M32" s="91"/>
    </row>
    <row r="33" spans="1:13" s="12" customFormat="1" ht="36" customHeight="1" thickBot="1" thickTop="1">
      <c r="A33" s="316" t="s">
        <v>66</v>
      </c>
      <c r="B33" s="317"/>
      <c r="C33" s="318"/>
      <c r="D33" s="92">
        <f>D17+D32</f>
        <v>1556062</v>
      </c>
      <c r="E33" s="308" t="s">
        <v>71</v>
      </c>
      <c r="F33" s="309"/>
      <c r="G33" s="309"/>
      <c r="H33" s="309"/>
      <c r="I33" s="309"/>
      <c r="J33" s="309"/>
      <c r="K33" s="170">
        <f>IF(D33=0,"",ROUNDDOWN(D33/3,0))</f>
        <v>518687</v>
      </c>
      <c r="L33" s="80"/>
      <c r="M33" s="81"/>
    </row>
    <row r="34" spans="1:13" s="12" customFormat="1" ht="15" customHeight="1" thickBot="1">
      <c r="A34" s="93"/>
      <c r="B34" s="130"/>
      <c r="C34" s="130"/>
      <c r="D34" s="94"/>
      <c r="E34" s="56"/>
      <c r="F34" s="95"/>
      <c r="G34" s="96"/>
      <c r="H34" s="97"/>
      <c r="I34" s="98"/>
      <c r="J34" s="96"/>
      <c r="K34" s="97"/>
      <c r="L34" s="98"/>
      <c r="M34" s="97"/>
    </row>
    <row r="35" spans="1:13" s="12" customFormat="1" ht="24" customHeight="1">
      <c r="A35" s="319" t="s">
        <v>59</v>
      </c>
      <c r="B35" s="136">
        <v>1</v>
      </c>
      <c r="C35" s="137" t="s">
        <v>129</v>
      </c>
      <c r="D35" s="113">
        <f>F35+I35+L35</f>
        <v>48245</v>
      </c>
      <c r="E35" s="114" t="s">
        <v>130</v>
      </c>
      <c r="F35" s="115">
        <v>18245</v>
      </c>
      <c r="G35" s="116" t="s">
        <v>6</v>
      </c>
      <c r="H35" s="117" t="s">
        <v>131</v>
      </c>
      <c r="I35" s="115">
        <v>30000</v>
      </c>
      <c r="J35" s="116" t="s">
        <v>6</v>
      </c>
      <c r="K35" s="117"/>
      <c r="L35" s="115"/>
      <c r="M35" s="118" t="s">
        <v>6</v>
      </c>
    </row>
    <row r="36" spans="1:13" s="12" customFormat="1" ht="24" customHeight="1">
      <c r="A36" s="320"/>
      <c r="B36" s="131">
        <v>2</v>
      </c>
      <c r="C36" s="132" t="s">
        <v>60</v>
      </c>
      <c r="D36" s="124">
        <f>F36+I36+L36</f>
        <v>78560</v>
      </c>
      <c r="E36" s="119" t="s">
        <v>111</v>
      </c>
      <c r="F36" s="120">
        <v>30000</v>
      </c>
      <c r="G36" s="121" t="s">
        <v>6</v>
      </c>
      <c r="H36" s="122" t="s">
        <v>112</v>
      </c>
      <c r="I36" s="120">
        <v>48560</v>
      </c>
      <c r="J36" s="121" t="s">
        <v>6</v>
      </c>
      <c r="K36" s="122"/>
      <c r="L36" s="120"/>
      <c r="M36" s="123" t="s">
        <v>6</v>
      </c>
    </row>
    <row r="37" spans="1:13" s="12" customFormat="1" ht="24" customHeight="1">
      <c r="A37" s="320"/>
      <c r="B37" s="133">
        <v>3</v>
      </c>
      <c r="C37" s="134"/>
      <c r="D37" s="124">
        <f>F37+I37+L37</f>
        <v>0</v>
      </c>
      <c r="E37" s="119"/>
      <c r="F37" s="120"/>
      <c r="G37" s="121" t="s">
        <v>6</v>
      </c>
      <c r="H37" s="122"/>
      <c r="I37" s="120"/>
      <c r="J37" s="121" t="s">
        <v>6</v>
      </c>
      <c r="K37" s="122"/>
      <c r="L37" s="120"/>
      <c r="M37" s="123" t="s">
        <v>6</v>
      </c>
    </row>
    <row r="38" spans="1:13" s="12" customFormat="1" ht="24" customHeight="1" thickBot="1">
      <c r="A38" s="320"/>
      <c r="B38" s="135">
        <v>4</v>
      </c>
      <c r="C38" s="109"/>
      <c r="D38" s="138">
        <f>F38+I38+L38</f>
        <v>0</v>
      </c>
      <c r="E38" s="125"/>
      <c r="F38" s="126"/>
      <c r="G38" s="127" t="s">
        <v>6</v>
      </c>
      <c r="H38" s="128"/>
      <c r="I38" s="126"/>
      <c r="J38" s="127" t="s">
        <v>6</v>
      </c>
      <c r="K38" s="128"/>
      <c r="L38" s="126"/>
      <c r="M38" s="129" t="s">
        <v>6</v>
      </c>
    </row>
    <row r="39" spans="1:13" s="12" customFormat="1" ht="25.5" customHeight="1" thickBot="1" thickTop="1">
      <c r="A39" s="321" t="s">
        <v>61</v>
      </c>
      <c r="B39" s="322"/>
      <c r="C39" s="323"/>
      <c r="D39" s="112">
        <f>SUM(D35:D38)</f>
        <v>126805</v>
      </c>
      <c r="E39" s="99"/>
      <c r="F39" s="88"/>
      <c r="G39" s="89"/>
      <c r="H39" s="90"/>
      <c r="I39" s="100"/>
      <c r="J39" s="89"/>
      <c r="K39" s="90"/>
      <c r="L39" s="88"/>
      <c r="M39" s="91"/>
    </row>
    <row r="40" spans="1:13" s="12" customFormat="1" ht="21" customHeight="1" thickTop="1">
      <c r="A40" s="324" t="s">
        <v>43</v>
      </c>
      <c r="B40" s="141">
        <v>1</v>
      </c>
      <c r="C40" s="142" t="s">
        <v>72</v>
      </c>
      <c r="D40" s="143">
        <f aca="true" t="shared" si="0" ref="D40:D45">F40+I40+L40</f>
        <v>150000</v>
      </c>
      <c r="E40" s="144" t="s">
        <v>113</v>
      </c>
      <c r="F40" s="145">
        <v>150000</v>
      </c>
      <c r="G40" s="146" t="s">
        <v>6</v>
      </c>
      <c r="H40" s="147"/>
      <c r="I40" s="145"/>
      <c r="J40" s="146" t="s">
        <v>6</v>
      </c>
      <c r="K40" s="147"/>
      <c r="L40" s="145"/>
      <c r="M40" s="148" t="s">
        <v>6</v>
      </c>
    </row>
    <row r="41" spans="1:13" s="12" customFormat="1" ht="21" customHeight="1">
      <c r="A41" s="325"/>
      <c r="B41" s="149">
        <v>2</v>
      </c>
      <c r="C41" s="134" t="s">
        <v>70</v>
      </c>
      <c r="D41" s="150">
        <f t="shared" si="0"/>
        <v>47000</v>
      </c>
      <c r="E41" s="119" t="s">
        <v>70</v>
      </c>
      <c r="F41" s="120">
        <v>28000</v>
      </c>
      <c r="G41" s="151" t="s">
        <v>6</v>
      </c>
      <c r="H41" s="122" t="s">
        <v>122</v>
      </c>
      <c r="I41" s="120">
        <v>19000</v>
      </c>
      <c r="J41" s="151" t="s">
        <v>6</v>
      </c>
      <c r="K41" s="122"/>
      <c r="L41" s="120"/>
      <c r="M41" s="123" t="s">
        <v>6</v>
      </c>
    </row>
    <row r="42" spans="1:13" s="12" customFormat="1" ht="21" customHeight="1">
      <c r="A42" s="325"/>
      <c r="B42" s="152">
        <v>3</v>
      </c>
      <c r="C42" s="134" t="s">
        <v>63</v>
      </c>
      <c r="D42" s="150">
        <f t="shared" si="0"/>
        <v>25000</v>
      </c>
      <c r="E42" s="119" t="s">
        <v>63</v>
      </c>
      <c r="F42" s="120">
        <v>25000</v>
      </c>
      <c r="G42" s="151" t="s">
        <v>6</v>
      </c>
      <c r="H42" s="122"/>
      <c r="I42" s="120"/>
      <c r="J42" s="151" t="s">
        <v>6</v>
      </c>
      <c r="K42" s="122"/>
      <c r="L42" s="120"/>
      <c r="M42" s="123" t="s">
        <v>6</v>
      </c>
    </row>
    <row r="43" spans="1:13" s="12" customFormat="1" ht="21" customHeight="1">
      <c r="A43" s="325"/>
      <c r="B43" s="152">
        <v>4</v>
      </c>
      <c r="C43" s="134" t="s">
        <v>64</v>
      </c>
      <c r="D43" s="150">
        <f t="shared" si="0"/>
        <v>25000</v>
      </c>
      <c r="E43" s="119" t="s">
        <v>114</v>
      </c>
      <c r="F43" s="120">
        <v>25000</v>
      </c>
      <c r="G43" s="151" t="s">
        <v>6</v>
      </c>
      <c r="H43" s="122"/>
      <c r="I43" s="120"/>
      <c r="J43" s="151" t="s">
        <v>6</v>
      </c>
      <c r="K43" s="122"/>
      <c r="L43" s="120"/>
      <c r="M43" s="123" t="s">
        <v>6</v>
      </c>
    </row>
    <row r="44" spans="1:13" s="12" customFormat="1" ht="21" customHeight="1">
      <c r="A44" s="325"/>
      <c r="B44" s="152">
        <v>5</v>
      </c>
      <c r="C44" s="153" t="s">
        <v>115</v>
      </c>
      <c r="D44" s="150">
        <f t="shared" si="0"/>
        <v>3000</v>
      </c>
      <c r="E44" s="119" t="s">
        <v>116</v>
      </c>
      <c r="F44" s="120">
        <v>1000</v>
      </c>
      <c r="G44" s="151" t="s">
        <v>6</v>
      </c>
      <c r="H44" s="122" t="s">
        <v>117</v>
      </c>
      <c r="I44" s="120">
        <v>1000</v>
      </c>
      <c r="J44" s="151" t="s">
        <v>6</v>
      </c>
      <c r="K44" s="122" t="s">
        <v>118</v>
      </c>
      <c r="L44" s="120">
        <v>1000</v>
      </c>
      <c r="M44" s="123" t="s">
        <v>6</v>
      </c>
    </row>
    <row r="45" spans="1:13" s="12" customFormat="1" ht="21" customHeight="1" thickBot="1">
      <c r="A45" s="326"/>
      <c r="B45" s="154">
        <v>6</v>
      </c>
      <c r="C45" s="155" t="s">
        <v>43</v>
      </c>
      <c r="D45" s="156">
        <f t="shared" si="0"/>
        <v>0</v>
      </c>
      <c r="E45" s="125"/>
      <c r="F45" s="126"/>
      <c r="G45" s="157" t="s">
        <v>6</v>
      </c>
      <c r="H45" s="128"/>
      <c r="I45" s="126"/>
      <c r="J45" s="157" t="s">
        <v>6</v>
      </c>
      <c r="K45" s="128"/>
      <c r="L45" s="126"/>
      <c r="M45" s="129" t="s">
        <v>6</v>
      </c>
    </row>
    <row r="46" spans="1:13" s="12" customFormat="1" ht="25.5" customHeight="1" thickBot="1" thickTop="1">
      <c r="A46" s="313" t="s">
        <v>62</v>
      </c>
      <c r="B46" s="314"/>
      <c r="C46" s="315"/>
      <c r="D46" s="112">
        <f>SUM(D40:D45)</f>
        <v>250000</v>
      </c>
      <c r="E46" s="99"/>
      <c r="F46" s="88"/>
      <c r="G46" s="89"/>
      <c r="H46" s="90"/>
      <c r="I46" s="100"/>
      <c r="J46" s="89"/>
      <c r="K46" s="90"/>
      <c r="L46" s="88"/>
      <c r="M46" s="91"/>
    </row>
    <row r="47" spans="1:13" s="12" customFormat="1" ht="25.5" customHeight="1" thickBot="1" thickTop="1">
      <c r="A47" s="313" t="s">
        <v>69</v>
      </c>
      <c r="B47" s="314"/>
      <c r="C47" s="315"/>
      <c r="D47" s="112">
        <v>116657</v>
      </c>
      <c r="E47" s="99"/>
      <c r="F47" s="88"/>
      <c r="G47" s="89"/>
      <c r="H47" s="90"/>
      <c r="I47" s="100"/>
      <c r="J47" s="89"/>
      <c r="K47" s="90"/>
      <c r="L47" s="88"/>
      <c r="M47" s="91"/>
    </row>
    <row r="48" spans="1:13" ht="36" customHeight="1" thickBot="1" thickTop="1">
      <c r="A48" s="310" t="s">
        <v>68</v>
      </c>
      <c r="B48" s="311"/>
      <c r="C48" s="312"/>
      <c r="D48" s="101">
        <f>D33+D39+D46+D47</f>
        <v>2049524</v>
      </c>
      <c r="E48" s="102"/>
      <c r="F48" s="103"/>
      <c r="G48" s="104"/>
      <c r="H48" s="105"/>
      <c r="I48" s="103"/>
      <c r="J48" s="104"/>
      <c r="K48" s="105"/>
      <c r="L48" s="103"/>
      <c r="M48" s="106"/>
    </row>
  </sheetData>
  <sheetProtection/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角田 瑞季</cp:lastModifiedBy>
  <cp:lastPrinted>2017-03-07T04:59:30Z</cp:lastPrinted>
  <dcterms:created xsi:type="dcterms:W3CDTF">2006-05-17T05:34:26Z</dcterms:created>
  <dcterms:modified xsi:type="dcterms:W3CDTF">2018-03-19T00:36:23Z</dcterms:modified>
  <cp:category/>
  <cp:version/>
  <cp:contentType/>
  <cp:contentStatus/>
</cp:coreProperties>
</file>